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Bělohorská 1684-78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Bělohorská 1684-78, ...'!$C$145:$K$1844</definedName>
    <definedName name="_xlnm.Print_Area" localSheetId="1">'03 - Bělohorská 1684-78, ...'!$C$4:$J$76,'03 - Bělohorská 1684-78, ...'!$C$82:$J$127,'03 - Bělohorská 1684-78, ...'!$C$133:$J$1844</definedName>
    <definedName name="_xlnm.Print_Titles" localSheetId="1">'03 - Bělohorská 1684-78, 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44"/>
  <c r="BH1844"/>
  <c r="BG1844"/>
  <c r="BE1844"/>
  <c r="T1844"/>
  <c r="T1843"/>
  <c r="R1844"/>
  <c r="R1843"/>
  <c r="P1844"/>
  <c r="P1843"/>
  <c r="BI1842"/>
  <c r="BH1842"/>
  <c r="BG1842"/>
  <c r="BE1842"/>
  <c r="T1842"/>
  <c r="R1842"/>
  <c r="P1842"/>
  <c r="BI1840"/>
  <c r="BH1840"/>
  <c r="BG1840"/>
  <c r="BE1840"/>
  <c r="T1840"/>
  <c r="R1840"/>
  <c r="P1840"/>
  <c r="BI1838"/>
  <c r="BH1838"/>
  <c r="BG1838"/>
  <c r="BE1838"/>
  <c r="T1838"/>
  <c r="T1837"/>
  <c r="R1838"/>
  <c r="R1837"/>
  <c r="P1838"/>
  <c r="P1837"/>
  <c r="BI1820"/>
  <c r="BH1820"/>
  <c r="BG1820"/>
  <c r="BE1820"/>
  <c r="T1820"/>
  <c r="R1820"/>
  <c r="P1820"/>
  <c r="BI1794"/>
  <c r="BH1794"/>
  <c r="BG1794"/>
  <c r="BE1794"/>
  <c r="T1794"/>
  <c r="R1794"/>
  <c r="P1794"/>
  <c r="BI1768"/>
  <c r="BH1768"/>
  <c r="BG1768"/>
  <c r="BE1768"/>
  <c r="T1768"/>
  <c r="R1768"/>
  <c r="P1768"/>
  <c r="BI1766"/>
  <c r="BH1766"/>
  <c r="BG1766"/>
  <c r="BE1766"/>
  <c r="T1766"/>
  <c r="R1766"/>
  <c r="P1766"/>
  <c r="BI1764"/>
  <c r="BH1764"/>
  <c r="BG1764"/>
  <c r="BE1764"/>
  <c r="T1764"/>
  <c r="R1764"/>
  <c r="P1764"/>
  <c r="BI1762"/>
  <c r="BH1762"/>
  <c r="BG1762"/>
  <c r="BE1762"/>
  <c r="T1762"/>
  <c r="R1762"/>
  <c r="P1762"/>
  <c r="BI1750"/>
  <c r="BH1750"/>
  <c r="BG1750"/>
  <c r="BE1750"/>
  <c r="T1750"/>
  <c r="R1750"/>
  <c r="P1750"/>
  <c r="BI1747"/>
  <c r="BH1747"/>
  <c r="BG1747"/>
  <c r="BE1747"/>
  <c r="T1747"/>
  <c r="R1747"/>
  <c r="P1747"/>
  <c r="BI1721"/>
  <c r="BH1721"/>
  <c r="BG1721"/>
  <c r="BE1721"/>
  <c r="T1721"/>
  <c r="R1721"/>
  <c r="P1721"/>
  <c r="BI1695"/>
  <c r="BH1695"/>
  <c r="BG1695"/>
  <c r="BE1695"/>
  <c r="T1695"/>
  <c r="R1695"/>
  <c r="P1695"/>
  <c r="BI1669"/>
  <c r="BH1669"/>
  <c r="BG1669"/>
  <c r="BE1669"/>
  <c r="T1669"/>
  <c r="R1669"/>
  <c r="P1669"/>
  <c r="BI1643"/>
  <c r="BH1643"/>
  <c r="BG1643"/>
  <c r="BE1643"/>
  <c r="T1643"/>
  <c r="R1643"/>
  <c r="P1643"/>
  <c r="BI1636"/>
  <c r="BH1636"/>
  <c r="BG1636"/>
  <c r="BE1636"/>
  <c r="T1636"/>
  <c r="R1636"/>
  <c r="P1636"/>
  <c r="BI1627"/>
  <c r="BH1627"/>
  <c r="BG1627"/>
  <c r="BE1627"/>
  <c r="T1627"/>
  <c r="R1627"/>
  <c r="P1627"/>
  <c r="BI1618"/>
  <c r="BH1618"/>
  <c r="BG1618"/>
  <c r="BE1618"/>
  <c r="T1618"/>
  <c r="R1618"/>
  <c r="P1618"/>
  <c r="BI1612"/>
  <c r="BH1612"/>
  <c r="BG1612"/>
  <c r="BE1612"/>
  <c r="T1612"/>
  <c r="R1612"/>
  <c r="P1612"/>
  <c r="BI1603"/>
  <c r="BH1603"/>
  <c r="BG1603"/>
  <c r="BE1603"/>
  <c r="T1603"/>
  <c r="R1603"/>
  <c r="P1603"/>
  <c r="BI1594"/>
  <c r="BH1594"/>
  <c r="BG1594"/>
  <c r="BE1594"/>
  <c r="T1594"/>
  <c r="R1594"/>
  <c r="P1594"/>
  <c r="BI1588"/>
  <c r="BH1588"/>
  <c r="BG1588"/>
  <c r="BE1588"/>
  <c r="T1588"/>
  <c r="R1588"/>
  <c r="P1588"/>
  <c r="BI1579"/>
  <c r="BH1579"/>
  <c r="BG1579"/>
  <c r="BE1579"/>
  <c r="T1579"/>
  <c r="R1579"/>
  <c r="P1579"/>
  <c r="BI1573"/>
  <c r="BH1573"/>
  <c r="BG1573"/>
  <c r="BE1573"/>
  <c r="T1573"/>
  <c r="R1573"/>
  <c r="P1573"/>
  <c r="BI1567"/>
  <c r="BH1567"/>
  <c r="BG1567"/>
  <c r="BE1567"/>
  <c r="T1567"/>
  <c r="R1567"/>
  <c r="P1567"/>
  <c r="BI1561"/>
  <c r="BH1561"/>
  <c r="BG1561"/>
  <c r="BE1561"/>
  <c r="T1561"/>
  <c r="R1561"/>
  <c r="P1561"/>
  <c r="BI1549"/>
  <c r="BH1549"/>
  <c r="BG1549"/>
  <c r="BE1549"/>
  <c r="T1549"/>
  <c r="R1549"/>
  <c r="P1549"/>
  <c r="BI1537"/>
  <c r="BH1537"/>
  <c r="BG1537"/>
  <c r="BE1537"/>
  <c r="T1537"/>
  <c r="R1537"/>
  <c r="P1537"/>
  <c r="BI1525"/>
  <c r="BH1525"/>
  <c r="BG1525"/>
  <c r="BE1525"/>
  <c r="T1525"/>
  <c r="R1525"/>
  <c r="P1525"/>
  <c r="BI1513"/>
  <c r="BH1513"/>
  <c r="BG1513"/>
  <c r="BE1513"/>
  <c r="T1513"/>
  <c r="R1513"/>
  <c r="P1513"/>
  <c r="BI1510"/>
  <c r="BH1510"/>
  <c r="BG1510"/>
  <c r="BE1510"/>
  <c r="T1510"/>
  <c r="R1510"/>
  <c r="P1510"/>
  <c r="BI1498"/>
  <c r="BH1498"/>
  <c r="BG1498"/>
  <c r="BE1498"/>
  <c r="T1498"/>
  <c r="R1498"/>
  <c r="P1498"/>
  <c r="BI1485"/>
  <c r="BH1485"/>
  <c r="BG1485"/>
  <c r="BE1485"/>
  <c r="T1485"/>
  <c r="R1485"/>
  <c r="P1485"/>
  <c r="BI1480"/>
  <c r="BH1480"/>
  <c r="BG1480"/>
  <c r="BE1480"/>
  <c r="T1480"/>
  <c r="R1480"/>
  <c r="P1480"/>
  <c r="BI1475"/>
  <c r="BH1475"/>
  <c r="BG1475"/>
  <c r="BE1475"/>
  <c r="T1475"/>
  <c r="R1475"/>
  <c r="P1475"/>
  <c r="BI1470"/>
  <c r="BH1470"/>
  <c r="BG1470"/>
  <c r="BE1470"/>
  <c r="T1470"/>
  <c r="R1470"/>
  <c r="P1470"/>
  <c r="BI1465"/>
  <c r="BH1465"/>
  <c r="BG1465"/>
  <c r="BE1465"/>
  <c r="T1465"/>
  <c r="R1465"/>
  <c r="P1465"/>
  <c r="BI1460"/>
  <c r="BH1460"/>
  <c r="BG1460"/>
  <c r="BE1460"/>
  <c r="T1460"/>
  <c r="R1460"/>
  <c r="P1460"/>
  <c r="BI1456"/>
  <c r="BH1456"/>
  <c r="BG1456"/>
  <c r="BE1456"/>
  <c r="T1456"/>
  <c r="R1456"/>
  <c r="P1456"/>
  <c r="BI1453"/>
  <c r="BH1453"/>
  <c r="BG1453"/>
  <c r="BE1453"/>
  <c r="T1453"/>
  <c r="R1453"/>
  <c r="P1453"/>
  <c r="BI1452"/>
  <c r="BH1452"/>
  <c r="BG1452"/>
  <c r="BE1452"/>
  <c r="T1452"/>
  <c r="R1452"/>
  <c r="P1452"/>
  <c r="BI1450"/>
  <c r="BH1450"/>
  <c r="BG1450"/>
  <c r="BE1450"/>
  <c r="T1450"/>
  <c r="R1450"/>
  <c r="P1450"/>
  <c r="BI1446"/>
  <c r="BH1446"/>
  <c r="BG1446"/>
  <c r="BE1446"/>
  <c r="T1446"/>
  <c r="R1446"/>
  <c r="P1446"/>
  <c r="BI1443"/>
  <c r="BH1443"/>
  <c r="BG1443"/>
  <c r="BE1443"/>
  <c r="T1443"/>
  <c r="R1443"/>
  <c r="P1443"/>
  <c r="BI1437"/>
  <c r="BH1437"/>
  <c r="BG1437"/>
  <c r="BE1437"/>
  <c r="T1437"/>
  <c r="R1437"/>
  <c r="P1437"/>
  <c r="BI1433"/>
  <c r="BH1433"/>
  <c r="BG1433"/>
  <c r="BE1433"/>
  <c r="T1433"/>
  <c r="R1433"/>
  <c r="P1433"/>
  <c r="BI1430"/>
  <c r="BH1430"/>
  <c r="BG1430"/>
  <c r="BE1430"/>
  <c r="T1430"/>
  <c r="R1430"/>
  <c r="P1430"/>
  <c r="BI1428"/>
  <c r="BH1428"/>
  <c r="BG1428"/>
  <c r="BE1428"/>
  <c r="T1428"/>
  <c r="R1428"/>
  <c r="P1428"/>
  <c r="BI1426"/>
  <c r="BH1426"/>
  <c r="BG1426"/>
  <c r="BE1426"/>
  <c r="T1426"/>
  <c r="R1426"/>
  <c r="P1426"/>
  <c r="BI1425"/>
  <c r="BH1425"/>
  <c r="BG1425"/>
  <c r="BE1425"/>
  <c r="T1425"/>
  <c r="R1425"/>
  <c r="P1425"/>
  <c r="BI1421"/>
  <c r="BH1421"/>
  <c r="BG1421"/>
  <c r="BE1421"/>
  <c r="T1421"/>
  <c r="R1421"/>
  <c r="P1421"/>
  <c r="BI1420"/>
  <c r="BH1420"/>
  <c r="BG1420"/>
  <c r="BE1420"/>
  <c r="T1420"/>
  <c r="R1420"/>
  <c r="P1420"/>
  <c r="BI1415"/>
  <c r="BH1415"/>
  <c r="BG1415"/>
  <c r="BE1415"/>
  <c r="T1415"/>
  <c r="R1415"/>
  <c r="P1415"/>
  <c r="BI1411"/>
  <c r="BH1411"/>
  <c r="BG1411"/>
  <c r="BE1411"/>
  <c r="T1411"/>
  <c r="R1411"/>
  <c r="P1411"/>
  <c r="BI1407"/>
  <c r="BH1407"/>
  <c r="BG1407"/>
  <c r="BE1407"/>
  <c r="T1407"/>
  <c r="R1407"/>
  <c r="P1407"/>
  <c r="BI1403"/>
  <c r="BH1403"/>
  <c r="BG1403"/>
  <c r="BE1403"/>
  <c r="T1403"/>
  <c r="R1403"/>
  <c r="P1403"/>
  <c r="BI1399"/>
  <c r="BH1399"/>
  <c r="BG1399"/>
  <c r="BE1399"/>
  <c r="T1399"/>
  <c r="R1399"/>
  <c r="P1399"/>
  <c r="BI1395"/>
  <c r="BH1395"/>
  <c r="BG1395"/>
  <c r="BE1395"/>
  <c r="T1395"/>
  <c r="R1395"/>
  <c r="P1395"/>
  <c r="BI1392"/>
  <c r="BH1392"/>
  <c r="BG1392"/>
  <c r="BE1392"/>
  <c r="T1392"/>
  <c r="R1392"/>
  <c r="P1392"/>
  <c r="BI1391"/>
  <c r="BH1391"/>
  <c r="BG1391"/>
  <c r="BE1391"/>
  <c r="T1391"/>
  <c r="R1391"/>
  <c r="P1391"/>
  <c r="BI1382"/>
  <c r="BH1382"/>
  <c r="BG1382"/>
  <c r="BE1382"/>
  <c r="T1382"/>
  <c r="R1382"/>
  <c r="P1382"/>
  <c r="BI1379"/>
  <c r="BH1379"/>
  <c r="BG1379"/>
  <c r="BE1379"/>
  <c r="T1379"/>
  <c r="R1379"/>
  <c r="P1379"/>
  <c r="BI1371"/>
  <c r="BH1371"/>
  <c r="BG1371"/>
  <c r="BE1371"/>
  <c r="T1371"/>
  <c r="R1371"/>
  <c r="P1371"/>
  <c r="BI1363"/>
  <c r="BH1363"/>
  <c r="BG1363"/>
  <c r="BE1363"/>
  <c r="T1363"/>
  <c r="R1363"/>
  <c r="P1363"/>
  <c r="BI1355"/>
  <c r="BH1355"/>
  <c r="BG1355"/>
  <c r="BE1355"/>
  <c r="T1355"/>
  <c r="R1355"/>
  <c r="P1355"/>
  <c r="BI1347"/>
  <c r="BH1347"/>
  <c r="BG1347"/>
  <c r="BE1347"/>
  <c r="T1347"/>
  <c r="R1347"/>
  <c r="P1347"/>
  <c r="BI1339"/>
  <c r="BH1339"/>
  <c r="BG1339"/>
  <c r="BE1339"/>
  <c r="T1339"/>
  <c r="R1339"/>
  <c r="P1339"/>
  <c r="BI1336"/>
  <c r="BH1336"/>
  <c r="BG1336"/>
  <c r="BE1336"/>
  <c r="T1336"/>
  <c r="R1336"/>
  <c r="P1336"/>
  <c r="BI1335"/>
  <c r="BH1335"/>
  <c r="BG1335"/>
  <c r="BE1335"/>
  <c r="T1335"/>
  <c r="R1335"/>
  <c r="P1335"/>
  <c r="BI1331"/>
  <c r="BH1331"/>
  <c r="BG1331"/>
  <c r="BE1331"/>
  <c r="T1331"/>
  <c r="R1331"/>
  <c r="P1331"/>
  <c r="BI1327"/>
  <c r="BH1327"/>
  <c r="BG1327"/>
  <c r="BE1327"/>
  <c r="T1327"/>
  <c r="R1327"/>
  <c r="P1327"/>
  <c r="BI1323"/>
  <c r="BH1323"/>
  <c r="BG1323"/>
  <c r="BE1323"/>
  <c r="T1323"/>
  <c r="R1323"/>
  <c r="P1323"/>
  <c r="BI1319"/>
  <c r="BH1319"/>
  <c r="BG1319"/>
  <c r="BE1319"/>
  <c r="T1319"/>
  <c r="R1319"/>
  <c r="P1319"/>
  <c r="BI1315"/>
  <c r="BH1315"/>
  <c r="BG1315"/>
  <c r="BE1315"/>
  <c r="T1315"/>
  <c r="R1315"/>
  <c r="P1315"/>
  <c r="BI1311"/>
  <c r="BH1311"/>
  <c r="BG1311"/>
  <c r="BE1311"/>
  <c r="T1311"/>
  <c r="R1311"/>
  <c r="P1311"/>
  <c r="BI1307"/>
  <c r="BH1307"/>
  <c r="BG1307"/>
  <c r="BE1307"/>
  <c r="T1307"/>
  <c r="R1307"/>
  <c r="P1307"/>
  <c r="BI1303"/>
  <c r="BH1303"/>
  <c r="BG1303"/>
  <c r="BE1303"/>
  <c r="T1303"/>
  <c r="R1303"/>
  <c r="P1303"/>
  <c r="BI1300"/>
  <c r="BH1300"/>
  <c r="BG1300"/>
  <c r="BE1300"/>
  <c r="T1300"/>
  <c r="R1300"/>
  <c r="P1300"/>
  <c r="BI1298"/>
  <c r="BH1298"/>
  <c r="BG1298"/>
  <c r="BE1298"/>
  <c r="T1298"/>
  <c r="R1298"/>
  <c r="P1298"/>
  <c r="BI1297"/>
  <c r="BH1297"/>
  <c r="BG1297"/>
  <c r="BE1297"/>
  <c r="T1297"/>
  <c r="R1297"/>
  <c r="P1297"/>
  <c r="BI1292"/>
  <c r="BH1292"/>
  <c r="BG1292"/>
  <c r="BE1292"/>
  <c r="T1292"/>
  <c r="R1292"/>
  <c r="P1292"/>
  <c r="BI1282"/>
  <c r="BH1282"/>
  <c r="BG1282"/>
  <c r="BE1282"/>
  <c r="T1282"/>
  <c r="R1282"/>
  <c r="P1282"/>
  <c r="BI1270"/>
  <c r="BH1270"/>
  <c r="BG1270"/>
  <c r="BE1270"/>
  <c r="T1270"/>
  <c r="R1270"/>
  <c r="P1270"/>
  <c r="BI1267"/>
  <c r="BH1267"/>
  <c r="BG1267"/>
  <c r="BE1267"/>
  <c r="T1267"/>
  <c r="R1267"/>
  <c r="P1267"/>
  <c r="BI1264"/>
  <c r="BH1264"/>
  <c r="BG1264"/>
  <c r="BE1264"/>
  <c r="T1264"/>
  <c r="R1264"/>
  <c r="P1264"/>
  <c r="BI1263"/>
  <c r="BH1263"/>
  <c r="BG1263"/>
  <c r="BE1263"/>
  <c r="T1263"/>
  <c r="R1263"/>
  <c r="P1263"/>
  <c r="BI1259"/>
  <c r="BH1259"/>
  <c r="BG1259"/>
  <c r="BE1259"/>
  <c r="T1259"/>
  <c r="R1259"/>
  <c r="P1259"/>
  <c r="BI1256"/>
  <c r="BH1256"/>
  <c r="BG1256"/>
  <c r="BE1256"/>
  <c r="T1256"/>
  <c r="R1256"/>
  <c r="P1256"/>
  <c r="BI1251"/>
  <c r="BH1251"/>
  <c r="BG1251"/>
  <c r="BE1251"/>
  <c r="T1251"/>
  <c r="R1251"/>
  <c r="P1251"/>
  <c r="BI1246"/>
  <c r="BH1246"/>
  <c r="BG1246"/>
  <c r="BE1246"/>
  <c r="T1246"/>
  <c r="R1246"/>
  <c r="P1246"/>
  <c r="BI1242"/>
  <c r="BH1242"/>
  <c r="BG1242"/>
  <c r="BE1242"/>
  <c r="T1242"/>
  <c r="R1242"/>
  <c r="P1242"/>
  <c r="BI1238"/>
  <c r="BH1238"/>
  <c r="BG1238"/>
  <c r="BE1238"/>
  <c r="T1238"/>
  <c r="R1238"/>
  <c r="P1238"/>
  <c r="BI1234"/>
  <c r="BH1234"/>
  <c r="BG1234"/>
  <c r="BE1234"/>
  <c r="T1234"/>
  <c r="R1234"/>
  <c r="P1234"/>
  <c r="BI1230"/>
  <c r="BH1230"/>
  <c r="BG1230"/>
  <c r="BE1230"/>
  <c r="T1230"/>
  <c r="R1230"/>
  <c r="P1230"/>
  <c r="BI1226"/>
  <c r="BH1226"/>
  <c r="BG1226"/>
  <c r="BE1226"/>
  <c r="T1226"/>
  <c r="R1226"/>
  <c r="P1226"/>
  <c r="BI1222"/>
  <c r="BH1222"/>
  <c r="BG1222"/>
  <c r="BE1222"/>
  <c r="T1222"/>
  <c r="R1222"/>
  <c r="P1222"/>
  <c r="BI1219"/>
  <c r="BH1219"/>
  <c r="BG1219"/>
  <c r="BE1219"/>
  <c r="T1219"/>
  <c r="R1219"/>
  <c r="P1219"/>
  <c r="BI1218"/>
  <c r="BH1218"/>
  <c r="BG1218"/>
  <c r="BE1218"/>
  <c r="T1218"/>
  <c r="R1218"/>
  <c r="P1218"/>
  <c r="BI1215"/>
  <c r="BH1215"/>
  <c r="BG1215"/>
  <c r="BE1215"/>
  <c r="T1215"/>
  <c r="R1215"/>
  <c r="P1215"/>
  <c r="BI1209"/>
  <c r="BH1209"/>
  <c r="BG1209"/>
  <c r="BE1209"/>
  <c r="T1209"/>
  <c r="R1209"/>
  <c r="P1209"/>
  <c r="BI1208"/>
  <c r="BH1208"/>
  <c r="BG1208"/>
  <c r="BE1208"/>
  <c r="T1208"/>
  <c r="R1208"/>
  <c r="P1208"/>
  <c r="BI1205"/>
  <c r="BH1205"/>
  <c r="BG1205"/>
  <c r="BE1205"/>
  <c r="T1205"/>
  <c r="R1205"/>
  <c r="P1205"/>
  <c r="BI1204"/>
  <c r="BH1204"/>
  <c r="BG1204"/>
  <c r="BE1204"/>
  <c r="T1204"/>
  <c r="R1204"/>
  <c r="P1204"/>
  <c r="BI1201"/>
  <c r="BH1201"/>
  <c r="BG1201"/>
  <c r="BE1201"/>
  <c r="T1201"/>
  <c r="R1201"/>
  <c r="P1201"/>
  <c r="BI1198"/>
  <c r="BH1198"/>
  <c r="BG1198"/>
  <c r="BE1198"/>
  <c r="T1198"/>
  <c r="R1198"/>
  <c r="P1198"/>
  <c r="BI1197"/>
  <c r="BH1197"/>
  <c r="BG1197"/>
  <c r="BE1197"/>
  <c r="T1197"/>
  <c r="R1197"/>
  <c r="P1197"/>
  <c r="BI1195"/>
  <c r="BH1195"/>
  <c r="BG1195"/>
  <c r="BE1195"/>
  <c r="T1195"/>
  <c r="R1195"/>
  <c r="P1195"/>
  <c r="BI1194"/>
  <c r="BH1194"/>
  <c r="BG1194"/>
  <c r="BE1194"/>
  <c r="T1194"/>
  <c r="R1194"/>
  <c r="P1194"/>
  <c r="BI1192"/>
  <c r="BH1192"/>
  <c r="BG1192"/>
  <c r="BE1192"/>
  <c r="T1192"/>
  <c r="R1192"/>
  <c r="P1192"/>
  <c r="BI1190"/>
  <c r="BH1190"/>
  <c r="BG1190"/>
  <c r="BE1190"/>
  <c r="T1190"/>
  <c r="R1190"/>
  <c r="P1190"/>
  <c r="BI1188"/>
  <c r="BH1188"/>
  <c r="BG1188"/>
  <c r="BE1188"/>
  <c r="T1188"/>
  <c r="R1188"/>
  <c r="P1188"/>
  <c r="BI1186"/>
  <c r="BH1186"/>
  <c r="BG1186"/>
  <c r="BE1186"/>
  <c r="T1186"/>
  <c r="R1186"/>
  <c r="P1186"/>
  <c r="BI1184"/>
  <c r="BH1184"/>
  <c r="BG1184"/>
  <c r="BE1184"/>
  <c r="T1184"/>
  <c r="R1184"/>
  <c r="P1184"/>
  <c r="BI1178"/>
  <c r="BH1178"/>
  <c r="BG1178"/>
  <c r="BE1178"/>
  <c r="T1178"/>
  <c r="R1178"/>
  <c r="P1178"/>
  <c r="BI1177"/>
  <c r="BH1177"/>
  <c r="BG1177"/>
  <c r="BE1177"/>
  <c r="T1177"/>
  <c r="R1177"/>
  <c r="P1177"/>
  <c r="BI1175"/>
  <c r="BH1175"/>
  <c r="BG1175"/>
  <c r="BE1175"/>
  <c r="T1175"/>
  <c r="R1175"/>
  <c r="P1175"/>
  <c r="BI1173"/>
  <c r="BH1173"/>
  <c r="BG1173"/>
  <c r="BE1173"/>
  <c r="T1173"/>
  <c r="R1173"/>
  <c r="P1173"/>
  <c r="BI1171"/>
  <c r="BH1171"/>
  <c r="BG1171"/>
  <c r="BE1171"/>
  <c r="T1171"/>
  <c r="R1171"/>
  <c r="P1171"/>
  <c r="BI1169"/>
  <c r="BH1169"/>
  <c r="BG1169"/>
  <c r="BE1169"/>
  <c r="T1169"/>
  <c r="R1169"/>
  <c r="P1169"/>
  <c r="BI1168"/>
  <c r="BH1168"/>
  <c r="BG1168"/>
  <c r="BE1168"/>
  <c r="T1168"/>
  <c r="R1168"/>
  <c r="P1168"/>
  <c r="BI1164"/>
  <c r="BH1164"/>
  <c r="BG1164"/>
  <c r="BE1164"/>
  <c r="T1164"/>
  <c r="R1164"/>
  <c r="P1164"/>
  <c r="BI1158"/>
  <c r="BH1158"/>
  <c r="BG1158"/>
  <c r="BE1158"/>
  <c r="T1158"/>
  <c r="R1158"/>
  <c r="P1158"/>
  <c r="BI1150"/>
  <c r="BH1150"/>
  <c r="BG1150"/>
  <c r="BE1150"/>
  <c r="T1150"/>
  <c r="R1150"/>
  <c r="P1150"/>
  <c r="BI1148"/>
  <c r="BH1148"/>
  <c r="BG1148"/>
  <c r="BE1148"/>
  <c r="T1148"/>
  <c r="R1148"/>
  <c r="P1148"/>
  <c r="BI1146"/>
  <c r="BH1146"/>
  <c r="BG1146"/>
  <c r="BE1146"/>
  <c r="T1146"/>
  <c r="R1146"/>
  <c r="P1146"/>
  <c r="BI1144"/>
  <c r="BH1144"/>
  <c r="BG1144"/>
  <c r="BE1144"/>
  <c r="T1144"/>
  <c r="R1144"/>
  <c r="P1144"/>
  <c r="BI1141"/>
  <c r="BH1141"/>
  <c r="BG1141"/>
  <c r="BE1141"/>
  <c r="T1141"/>
  <c r="R1141"/>
  <c r="P1141"/>
  <c r="BI1138"/>
  <c r="BH1138"/>
  <c r="BG1138"/>
  <c r="BE1138"/>
  <c r="T1138"/>
  <c r="R1138"/>
  <c r="P1138"/>
  <c r="BI1137"/>
  <c r="BH1137"/>
  <c r="BG1137"/>
  <c r="BE1137"/>
  <c r="T1137"/>
  <c r="R1137"/>
  <c r="P1137"/>
  <c r="BI1135"/>
  <c r="BH1135"/>
  <c r="BG1135"/>
  <c r="BE1135"/>
  <c r="T1135"/>
  <c r="R1135"/>
  <c r="P1135"/>
  <c r="BI1132"/>
  <c r="BH1132"/>
  <c r="BG1132"/>
  <c r="BE1132"/>
  <c r="T1132"/>
  <c r="R1132"/>
  <c r="P1132"/>
  <c r="BI1129"/>
  <c r="BH1129"/>
  <c r="BG1129"/>
  <c r="BE1129"/>
  <c r="T1129"/>
  <c r="R1129"/>
  <c r="P1129"/>
  <c r="BI1128"/>
  <c r="BH1128"/>
  <c r="BG1128"/>
  <c r="BE1128"/>
  <c r="T1128"/>
  <c r="R1128"/>
  <c r="P1128"/>
  <c r="BI1126"/>
  <c r="BH1126"/>
  <c r="BG1126"/>
  <c r="BE1126"/>
  <c r="T1126"/>
  <c r="R1126"/>
  <c r="P1126"/>
  <c r="BI1124"/>
  <c r="BH1124"/>
  <c r="BG1124"/>
  <c r="BE1124"/>
  <c r="T1124"/>
  <c r="R1124"/>
  <c r="P1124"/>
  <c r="BI1121"/>
  <c r="BH1121"/>
  <c r="BG1121"/>
  <c r="BE1121"/>
  <c r="T1121"/>
  <c r="R1121"/>
  <c r="P1121"/>
  <c r="BI1120"/>
  <c r="BH1120"/>
  <c r="BG1120"/>
  <c r="BE1120"/>
  <c r="T1120"/>
  <c r="R1120"/>
  <c r="P1120"/>
  <c r="BI1118"/>
  <c r="BH1118"/>
  <c r="BG1118"/>
  <c r="BE1118"/>
  <c r="T1118"/>
  <c r="R1118"/>
  <c r="P1118"/>
  <c r="BI1117"/>
  <c r="BH1117"/>
  <c r="BG1117"/>
  <c r="BE1117"/>
  <c r="T1117"/>
  <c r="R1117"/>
  <c r="P1117"/>
  <c r="BI1116"/>
  <c r="BH1116"/>
  <c r="BG1116"/>
  <c r="BE1116"/>
  <c r="T1116"/>
  <c r="R1116"/>
  <c r="P1116"/>
  <c r="BI1115"/>
  <c r="BH1115"/>
  <c r="BG1115"/>
  <c r="BE1115"/>
  <c r="T1115"/>
  <c r="R1115"/>
  <c r="P1115"/>
  <c r="BI1114"/>
  <c r="BH1114"/>
  <c r="BG1114"/>
  <c r="BE1114"/>
  <c r="T1114"/>
  <c r="R1114"/>
  <c r="P1114"/>
  <c r="BI1112"/>
  <c r="BH1112"/>
  <c r="BG1112"/>
  <c r="BE1112"/>
  <c r="T1112"/>
  <c r="R1112"/>
  <c r="P1112"/>
  <c r="BI1110"/>
  <c r="BH1110"/>
  <c r="BG1110"/>
  <c r="BE1110"/>
  <c r="T1110"/>
  <c r="R1110"/>
  <c r="P1110"/>
  <c r="BI1108"/>
  <c r="BH1108"/>
  <c r="BG1108"/>
  <c r="BE1108"/>
  <c r="T1108"/>
  <c r="R1108"/>
  <c r="P1108"/>
  <c r="BI1106"/>
  <c r="BH1106"/>
  <c r="BG1106"/>
  <c r="BE1106"/>
  <c r="T1106"/>
  <c r="R1106"/>
  <c r="P1106"/>
  <c r="BI1105"/>
  <c r="BH1105"/>
  <c r="BG1105"/>
  <c r="BE1105"/>
  <c r="T1105"/>
  <c r="R1105"/>
  <c r="P1105"/>
  <c r="BI1104"/>
  <c r="BH1104"/>
  <c r="BG1104"/>
  <c r="BE1104"/>
  <c r="T1104"/>
  <c r="R1104"/>
  <c r="P1104"/>
  <c r="BI1103"/>
  <c r="BH1103"/>
  <c r="BG1103"/>
  <c r="BE1103"/>
  <c r="T1103"/>
  <c r="R1103"/>
  <c r="P1103"/>
  <c r="BI1101"/>
  <c r="BH1101"/>
  <c r="BG1101"/>
  <c r="BE1101"/>
  <c r="T1101"/>
  <c r="R1101"/>
  <c r="P1101"/>
  <c r="BI1099"/>
  <c r="BH1099"/>
  <c r="BG1099"/>
  <c r="BE1099"/>
  <c r="T1099"/>
  <c r="R1099"/>
  <c r="P1099"/>
  <c r="BI1097"/>
  <c r="BH1097"/>
  <c r="BG1097"/>
  <c r="BE1097"/>
  <c r="T1097"/>
  <c r="R1097"/>
  <c r="P1097"/>
  <c r="BI1095"/>
  <c r="BH1095"/>
  <c r="BG1095"/>
  <c r="BE1095"/>
  <c r="T1095"/>
  <c r="R1095"/>
  <c r="P1095"/>
  <c r="BI1092"/>
  <c r="BH1092"/>
  <c r="BG1092"/>
  <c r="BE1092"/>
  <c r="T1092"/>
  <c r="R1092"/>
  <c r="P1092"/>
  <c r="BI1091"/>
  <c r="BH1091"/>
  <c r="BG1091"/>
  <c r="BE1091"/>
  <c r="T1091"/>
  <c r="R1091"/>
  <c r="P1091"/>
  <c r="BI1090"/>
  <c r="BH1090"/>
  <c r="BG1090"/>
  <c r="BE1090"/>
  <c r="T1090"/>
  <c r="R1090"/>
  <c r="P1090"/>
  <c r="BI1087"/>
  <c r="BH1087"/>
  <c r="BG1087"/>
  <c r="BE1087"/>
  <c r="T1087"/>
  <c r="R1087"/>
  <c r="P1087"/>
  <c r="BI1085"/>
  <c r="BH1085"/>
  <c r="BG1085"/>
  <c r="BE1085"/>
  <c r="T1085"/>
  <c r="R1085"/>
  <c r="P1085"/>
  <c r="BI1082"/>
  <c r="BH1082"/>
  <c r="BG1082"/>
  <c r="BE1082"/>
  <c r="T1082"/>
  <c r="R1082"/>
  <c r="P1082"/>
  <c r="BI1079"/>
  <c r="BH1079"/>
  <c r="BG1079"/>
  <c r="BE1079"/>
  <c r="T1079"/>
  <c r="R1079"/>
  <c r="P1079"/>
  <c r="BI1065"/>
  <c r="BH1065"/>
  <c r="BG1065"/>
  <c r="BE1065"/>
  <c r="T1065"/>
  <c r="R1065"/>
  <c r="P1065"/>
  <c r="BI1063"/>
  <c r="BH1063"/>
  <c r="BG1063"/>
  <c r="BE1063"/>
  <c r="T1063"/>
  <c r="R1063"/>
  <c r="P1063"/>
  <c r="BI1059"/>
  <c r="BH1059"/>
  <c r="BG1059"/>
  <c r="BE1059"/>
  <c r="T1059"/>
  <c r="R1059"/>
  <c r="P1059"/>
  <c r="BI1057"/>
  <c r="BH1057"/>
  <c r="BG1057"/>
  <c r="BE1057"/>
  <c r="T1057"/>
  <c r="R1057"/>
  <c r="P1057"/>
  <c r="BI1054"/>
  <c r="BH1054"/>
  <c r="BG1054"/>
  <c r="BE1054"/>
  <c r="T1054"/>
  <c r="R1054"/>
  <c r="P1054"/>
  <c r="BI1051"/>
  <c r="BH1051"/>
  <c r="BG1051"/>
  <c r="BE1051"/>
  <c r="T1051"/>
  <c r="R1051"/>
  <c r="P1051"/>
  <c r="BI1049"/>
  <c r="BH1049"/>
  <c r="BG1049"/>
  <c r="BE1049"/>
  <c r="T1049"/>
  <c r="R1049"/>
  <c r="P1049"/>
  <c r="BI1047"/>
  <c r="BH1047"/>
  <c r="BG1047"/>
  <c r="BE1047"/>
  <c r="T1047"/>
  <c r="R1047"/>
  <c r="P1047"/>
  <c r="BI1045"/>
  <c r="BH1045"/>
  <c r="BG1045"/>
  <c r="BE1045"/>
  <c r="T1045"/>
  <c r="R1045"/>
  <c r="P1045"/>
  <c r="BI1043"/>
  <c r="BH1043"/>
  <c r="BG1043"/>
  <c r="BE1043"/>
  <c r="T1043"/>
  <c r="R1043"/>
  <c r="P1043"/>
  <c r="BI1040"/>
  <c r="BH1040"/>
  <c r="BG1040"/>
  <c r="BE1040"/>
  <c r="T1040"/>
  <c r="R1040"/>
  <c r="P1040"/>
  <c r="BI1038"/>
  <c r="BH1038"/>
  <c r="BG1038"/>
  <c r="BE1038"/>
  <c r="T1038"/>
  <c r="R1038"/>
  <c r="P1038"/>
  <c r="BI1036"/>
  <c r="BH1036"/>
  <c r="BG1036"/>
  <c r="BE1036"/>
  <c r="T1036"/>
  <c r="R1036"/>
  <c r="P1036"/>
  <c r="BI1034"/>
  <c r="BH1034"/>
  <c r="BG1034"/>
  <c r="BE1034"/>
  <c r="T1034"/>
  <c r="R1034"/>
  <c r="P1034"/>
  <c r="BI1033"/>
  <c r="BH1033"/>
  <c r="BG1033"/>
  <c r="BE1033"/>
  <c r="T1033"/>
  <c r="R1033"/>
  <c r="P1033"/>
  <c r="BI1030"/>
  <c r="BH1030"/>
  <c r="BG1030"/>
  <c r="BE1030"/>
  <c r="T1030"/>
  <c r="R1030"/>
  <c r="P1030"/>
  <c r="BI1027"/>
  <c r="BH1027"/>
  <c r="BG1027"/>
  <c r="BE1027"/>
  <c r="T1027"/>
  <c r="R1027"/>
  <c r="P1027"/>
  <c r="BI1025"/>
  <c r="BH1025"/>
  <c r="BG1025"/>
  <c r="BE1025"/>
  <c r="T1025"/>
  <c r="R1025"/>
  <c r="P1025"/>
  <c r="BI1023"/>
  <c r="BH1023"/>
  <c r="BG1023"/>
  <c r="BE1023"/>
  <c r="T1023"/>
  <c r="R1023"/>
  <c r="P1023"/>
  <c r="BI1009"/>
  <c r="BH1009"/>
  <c r="BG1009"/>
  <c r="BE1009"/>
  <c r="T1009"/>
  <c r="R1009"/>
  <c r="P1009"/>
  <c r="BI997"/>
  <c r="BH997"/>
  <c r="BG997"/>
  <c r="BE997"/>
  <c r="T997"/>
  <c r="R997"/>
  <c r="P997"/>
  <c r="BI985"/>
  <c r="BH985"/>
  <c r="BG985"/>
  <c r="BE985"/>
  <c r="T985"/>
  <c r="R985"/>
  <c r="P985"/>
  <c r="BI979"/>
  <c r="BH979"/>
  <c r="BG979"/>
  <c r="BE979"/>
  <c r="T979"/>
  <c r="R979"/>
  <c r="P979"/>
  <c r="BI973"/>
  <c r="BH973"/>
  <c r="BG973"/>
  <c r="BE973"/>
  <c r="T973"/>
  <c r="R973"/>
  <c r="P973"/>
  <c r="BI971"/>
  <c r="BH971"/>
  <c r="BG971"/>
  <c r="BE971"/>
  <c r="T971"/>
  <c r="R971"/>
  <c r="P971"/>
  <c r="BI968"/>
  <c r="BH968"/>
  <c r="BG968"/>
  <c r="BE968"/>
  <c r="T968"/>
  <c r="R968"/>
  <c r="P968"/>
  <c r="BI965"/>
  <c r="BH965"/>
  <c r="BG965"/>
  <c r="BE965"/>
  <c r="T965"/>
  <c r="R965"/>
  <c r="P965"/>
  <c r="BI951"/>
  <c r="BH951"/>
  <c r="BG951"/>
  <c r="BE951"/>
  <c r="T951"/>
  <c r="R951"/>
  <c r="P951"/>
  <c r="BI950"/>
  <c r="BH950"/>
  <c r="BG950"/>
  <c r="BE950"/>
  <c r="T950"/>
  <c r="R950"/>
  <c r="P950"/>
  <c r="BI947"/>
  <c r="BH947"/>
  <c r="BG947"/>
  <c r="BE947"/>
  <c r="T947"/>
  <c r="R947"/>
  <c r="P947"/>
  <c r="BI943"/>
  <c r="BH943"/>
  <c r="BG943"/>
  <c r="BE943"/>
  <c r="T943"/>
  <c r="R943"/>
  <c r="P943"/>
  <c r="BI939"/>
  <c r="BH939"/>
  <c r="BG939"/>
  <c r="BE939"/>
  <c r="T939"/>
  <c r="R939"/>
  <c r="P939"/>
  <c r="BI935"/>
  <c r="BH935"/>
  <c r="BG935"/>
  <c r="BE935"/>
  <c r="T935"/>
  <c r="R935"/>
  <c r="P935"/>
  <c r="BI934"/>
  <c r="BH934"/>
  <c r="BG934"/>
  <c r="BE934"/>
  <c r="T934"/>
  <c r="R934"/>
  <c r="P934"/>
  <c r="BI922"/>
  <c r="BH922"/>
  <c r="BG922"/>
  <c r="BE922"/>
  <c r="T922"/>
  <c r="R922"/>
  <c r="P922"/>
  <c r="BI910"/>
  <c r="BH910"/>
  <c r="BG910"/>
  <c r="BE910"/>
  <c r="T910"/>
  <c r="R910"/>
  <c r="P910"/>
  <c r="BI909"/>
  <c r="BH909"/>
  <c r="BG909"/>
  <c r="BE909"/>
  <c r="T909"/>
  <c r="R909"/>
  <c r="P909"/>
  <c r="BI907"/>
  <c r="BH907"/>
  <c r="BG907"/>
  <c r="BE907"/>
  <c r="T907"/>
  <c r="R907"/>
  <c r="P907"/>
  <c r="BI906"/>
  <c r="BH906"/>
  <c r="BG906"/>
  <c r="BE906"/>
  <c r="T906"/>
  <c r="R906"/>
  <c r="P906"/>
  <c r="BI905"/>
  <c r="BH905"/>
  <c r="BG905"/>
  <c r="BE905"/>
  <c r="T905"/>
  <c r="R905"/>
  <c r="P905"/>
  <c r="BI904"/>
  <c r="BH904"/>
  <c r="BG904"/>
  <c r="BE904"/>
  <c r="T904"/>
  <c r="R904"/>
  <c r="P904"/>
  <c r="BI902"/>
  <c r="BH902"/>
  <c r="BG902"/>
  <c r="BE902"/>
  <c r="T902"/>
  <c r="R902"/>
  <c r="P902"/>
  <c r="BI901"/>
  <c r="BH901"/>
  <c r="BG901"/>
  <c r="BE901"/>
  <c r="T901"/>
  <c r="R901"/>
  <c r="P901"/>
  <c r="BI899"/>
  <c r="BH899"/>
  <c r="BG899"/>
  <c r="BE899"/>
  <c r="T899"/>
  <c r="R899"/>
  <c r="P899"/>
  <c r="BI898"/>
  <c r="BH898"/>
  <c r="BG898"/>
  <c r="BE898"/>
  <c r="T898"/>
  <c r="R898"/>
  <c r="P898"/>
  <c r="BI895"/>
  <c r="BH895"/>
  <c r="BG895"/>
  <c r="BE895"/>
  <c r="T895"/>
  <c r="R895"/>
  <c r="P895"/>
  <c r="BI891"/>
  <c r="BH891"/>
  <c r="BG891"/>
  <c r="BE891"/>
  <c r="T891"/>
  <c r="R891"/>
  <c r="P891"/>
  <c r="BI869"/>
  <c r="BH869"/>
  <c r="BG869"/>
  <c r="BE869"/>
  <c r="T869"/>
  <c r="R869"/>
  <c r="P869"/>
  <c r="BI853"/>
  <c r="BH853"/>
  <c r="BG853"/>
  <c r="BE853"/>
  <c r="T853"/>
  <c r="R853"/>
  <c r="P853"/>
  <c r="BI851"/>
  <c r="BH851"/>
  <c r="BG851"/>
  <c r="BE851"/>
  <c r="T851"/>
  <c r="R851"/>
  <c r="P851"/>
  <c r="BI849"/>
  <c r="BH849"/>
  <c r="BG849"/>
  <c r="BE849"/>
  <c r="T849"/>
  <c r="R849"/>
  <c r="P849"/>
  <c r="BI847"/>
  <c r="BH847"/>
  <c r="BG847"/>
  <c r="BE847"/>
  <c r="T847"/>
  <c r="R847"/>
  <c r="P847"/>
  <c r="BI845"/>
  <c r="BH845"/>
  <c r="BG845"/>
  <c r="BE845"/>
  <c r="T845"/>
  <c r="R845"/>
  <c r="P845"/>
  <c r="BI843"/>
  <c r="BH843"/>
  <c r="BG843"/>
  <c r="BE843"/>
  <c r="T843"/>
  <c r="R843"/>
  <c r="P843"/>
  <c r="BI841"/>
  <c r="BH841"/>
  <c r="BG841"/>
  <c r="BE841"/>
  <c r="T841"/>
  <c r="R841"/>
  <c r="P841"/>
  <c r="BI838"/>
  <c r="BH838"/>
  <c r="BG838"/>
  <c r="BE838"/>
  <c r="T838"/>
  <c r="R838"/>
  <c r="P838"/>
  <c r="BI837"/>
  <c r="BH837"/>
  <c r="BG837"/>
  <c r="BE837"/>
  <c r="T837"/>
  <c r="R837"/>
  <c r="P837"/>
  <c r="BI829"/>
  <c r="BH829"/>
  <c r="BG829"/>
  <c r="BE829"/>
  <c r="T829"/>
  <c r="R829"/>
  <c r="P829"/>
  <c r="BI823"/>
  <c r="BH823"/>
  <c r="BG823"/>
  <c r="BE823"/>
  <c r="T823"/>
  <c r="R823"/>
  <c r="P823"/>
  <c r="BI815"/>
  <c r="BH815"/>
  <c r="BG815"/>
  <c r="BE815"/>
  <c r="T815"/>
  <c r="R815"/>
  <c r="P815"/>
  <c r="BI814"/>
  <c r="BH814"/>
  <c r="BG814"/>
  <c r="BE814"/>
  <c r="T814"/>
  <c r="R814"/>
  <c r="P814"/>
  <c r="BI808"/>
  <c r="BH808"/>
  <c r="BG808"/>
  <c r="BE808"/>
  <c r="T808"/>
  <c r="R808"/>
  <c r="P808"/>
  <c r="BI802"/>
  <c r="BH802"/>
  <c r="BG802"/>
  <c r="BE802"/>
  <c r="T802"/>
  <c r="R802"/>
  <c r="P802"/>
  <c r="BI799"/>
  <c r="BH799"/>
  <c r="BG799"/>
  <c r="BE799"/>
  <c r="T799"/>
  <c r="R799"/>
  <c r="P799"/>
  <c r="BI796"/>
  <c r="BH796"/>
  <c r="BG796"/>
  <c r="BE796"/>
  <c r="T796"/>
  <c r="R796"/>
  <c r="P796"/>
  <c r="BI793"/>
  <c r="BH793"/>
  <c r="BG793"/>
  <c r="BE793"/>
  <c r="T793"/>
  <c r="R793"/>
  <c r="P793"/>
  <c r="BI792"/>
  <c r="BH792"/>
  <c r="BG792"/>
  <c r="BE792"/>
  <c r="T792"/>
  <c r="R792"/>
  <c r="P792"/>
  <c r="BI791"/>
  <c r="BH791"/>
  <c r="BG791"/>
  <c r="BE791"/>
  <c r="T791"/>
  <c r="R791"/>
  <c r="P791"/>
  <c r="BI785"/>
  <c r="BH785"/>
  <c r="BG785"/>
  <c r="BE785"/>
  <c r="T785"/>
  <c r="R785"/>
  <c r="P785"/>
  <c r="BI779"/>
  <c r="BH779"/>
  <c r="BG779"/>
  <c r="BE779"/>
  <c r="T779"/>
  <c r="R779"/>
  <c r="P779"/>
  <c r="BI777"/>
  <c r="BH777"/>
  <c r="BG777"/>
  <c r="BE777"/>
  <c r="T777"/>
  <c r="R777"/>
  <c r="P777"/>
  <c r="BI774"/>
  <c r="BH774"/>
  <c r="BG774"/>
  <c r="BE774"/>
  <c r="T774"/>
  <c r="R774"/>
  <c r="P774"/>
  <c r="BI773"/>
  <c r="BH773"/>
  <c r="BG773"/>
  <c r="BE773"/>
  <c r="T773"/>
  <c r="R773"/>
  <c r="P773"/>
  <c r="BI770"/>
  <c r="BH770"/>
  <c r="BG770"/>
  <c r="BE770"/>
  <c r="T770"/>
  <c r="R770"/>
  <c r="P770"/>
  <c r="BI769"/>
  <c r="BH769"/>
  <c r="BG769"/>
  <c r="BE769"/>
  <c r="T769"/>
  <c r="R769"/>
  <c r="P769"/>
  <c r="BI766"/>
  <c r="BH766"/>
  <c r="BG766"/>
  <c r="BE766"/>
  <c r="T766"/>
  <c r="R766"/>
  <c r="P766"/>
  <c r="BI763"/>
  <c r="BH763"/>
  <c r="BG763"/>
  <c r="BE763"/>
  <c r="T763"/>
  <c r="R763"/>
  <c r="P763"/>
  <c r="BI762"/>
  <c r="BH762"/>
  <c r="BG762"/>
  <c r="BE762"/>
  <c r="T762"/>
  <c r="R762"/>
  <c r="P762"/>
  <c r="BI760"/>
  <c r="BH760"/>
  <c r="BG760"/>
  <c r="BE760"/>
  <c r="T760"/>
  <c r="R760"/>
  <c r="P760"/>
  <c r="BI758"/>
  <c r="BH758"/>
  <c r="BG758"/>
  <c r="BE758"/>
  <c r="T758"/>
  <c r="R758"/>
  <c r="P758"/>
  <c r="BI757"/>
  <c r="BH757"/>
  <c r="BG757"/>
  <c r="BE757"/>
  <c r="T757"/>
  <c r="R757"/>
  <c r="P757"/>
  <c r="BI756"/>
  <c r="BH756"/>
  <c r="BG756"/>
  <c r="BE756"/>
  <c r="T756"/>
  <c r="R756"/>
  <c r="P756"/>
  <c r="BI753"/>
  <c r="BH753"/>
  <c r="BG753"/>
  <c r="BE753"/>
  <c r="T753"/>
  <c r="R753"/>
  <c r="P753"/>
  <c r="BI750"/>
  <c r="BH750"/>
  <c r="BG750"/>
  <c r="BE750"/>
  <c r="T750"/>
  <c r="R750"/>
  <c r="P750"/>
  <c r="BI749"/>
  <c r="BH749"/>
  <c r="BG749"/>
  <c r="BE749"/>
  <c r="T749"/>
  <c r="R749"/>
  <c r="P749"/>
  <c r="BI748"/>
  <c r="BH748"/>
  <c r="BG748"/>
  <c r="BE748"/>
  <c r="T748"/>
  <c r="R748"/>
  <c r="P748"/>
  <c r="BI745"/>
  <c r="BH745"/>
  <c r="BG745"/>
  <c r="BE745"/>
  <c r="T745"/>
  <c r="R745"/>
  <c r="P745"/>
  <c r="BI742"/>
  <c r="BH742"/>
  <c r="BG742"/>
  <c r="BE742"/>
  <c r="T742"/>
  <c r="R742"/>
  <c r="P742"/>
  <c r="BI741"/>
  <c r="BH741"/>
  <c r="BG741"/>
  <c r="BE741"/>
  <c r="T741"/>
  <c r="R741"/>
  <c r="P741"/>
  <c r="BI737"/>
  <c r="BH737"/>
  <c r="BG737"/>
  <c r="BE737"/>
  <c r="T737"/>
  <c r="R737"/>
  <c r="P737"/>
  <c r="BI735"/>
  <c r="BH735"/>
  <c r="BG735"/>
  <c r="BE735"/>
  <c r="T735"/>
  <c r="R735"/>
  <c r="P735"/>
  <c r="BI734"/>
  <c r="BH734"/>
  <c r="BG734"/>
  <c r="BE734"/>
  <c r="T734"/>
  <c r="R734"/>
  <c r="P734"/>
  <c r="BI732"/>
  <c r="BH732"/>
  <c r="BG732"/>
  <c r="BE732"/>
  <c r="T732"/>
  <c r="R732"/>
  <c r="P732"/>
  <c r="BI731"/>
  <c r="BH731"/>
  <c r="BG731"/>
  <c r="BE731"/>
  <c r="T731"/>
  <c r="R731"/>
  <c r="P731"/>
  <c r="BI728"/>
  <c r="BH728"/>
  <c r="BG728"/>
  <c r="BE728"/>
  <c r="T728"/>
  <c r="R728"/>
  <c r="P728"/>
  <c r="BI726"/>
  <c r="BH726"/>
  <c r="BG726"/>
  <c r="BE726"/>
  <c r="T726"/>
  <c r="R726"/>
  <c r="P726"/>
  <c r="BI723"/>
  <c r="BH723"/>
  <c r="BG723"/>
  <c r="BE723"/>
  <c r="T723"/>
  <c r="R723"/>
  <c r="P723"/>
  <c r="BI722"/>
  <c r="BH722"/>
  <c r="BG722"/>
  <c r="BE722"/>
  <c r="T722"/>
  <c r="R722"/>
  <c r="P722"/>
  <c r="BI721"/>
  <c r="BH721"/>
  <c r="BG721"/>
  <c r="BE721"/>
  <c r="T721"/>
  <c r="R721"/>
  <c r="P721"/>
  <c r="BI719"/>
  <c r="BH719"/>
  <c r="BG719"/>
  <c r="BE719"/>
  <c r="T719"/>
  <c r="R719"/>
  <c r="P719"/>
  <c r="BI717"/>
  <c r="BH717"/>
  <c r="BG717"/>
  <c r="BE717"/>
  <c r="T717"/>
  <c r="R717"/>
  <c r="P717"/>
  <c r="BI716"/>
  <c r="BH716"/>
  <c r="BG716"/>
  <c r="BE716"/>
  <c r="T716"/>
  <c r="R716"/>
  <c r="P716"/>
  <c r="BI715"/>
  <c r="BH715"/>
  <c r="BG715"/>
  <c r="BE715"/>
  <c r="T715"/>
  <c r="R715"/>
  <c r="P715"/>
  <c r="BI713"/>
  <c r="BH713"/>
  <c r="BG713"/>
  <c r="BE713"/>
  <c r="T713"/>
  <c r="R713"/>
  <c r="P713"/>
  <c r="BI711"/>
  <c r="BH711"/>
  <c r="BG711"/>
  <c r="BE711"/>
  <c r="T711"/>
  <c r="R711"/>
  <c r="P711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6"/>
  <c r="BH706"/>
  <c r="BG706"/>
  <c r="BE706"/>
  <c r="T706"/>
  <c r="R706"/>
  <c r="P706"/>
  <c r="BI705"/>
  <c r="BH705"/>
  <c r="BG705"/>
  <c r="BE705"/>
  <c r="T705"/>
  <c r="R705"/>
  <c r="P705"/>
  <c r="BI703"/>
  <c r="BH703"/>
  <c r="BG703"/>
  <c r="BE703"/>
  <c r="T703"/>
  <c r="R703"/>
  <c r="P703"/>
  <c r="BI701"/>
  <c r="BH701"/>
  <c r="BG701"/>
  <c r="BE701"/>
  <c r="T701"/>
  <c r="R701"/>
  <c r="P701"/>
  <c r="BI699"/>
  <c r="BH699"/>
  <c r="BG699"/>
  <c r="BE699"/>
  <c r="T699"/>
  <c r="R699"/>
  <c r="P699"/>
  <c r="BI696"/>
  <c r="BH696"/>
  <c r="BG696"/>
  <c r="BE696"/>
  <c r="T696"/>
  <c r="R696"/>
  <c r="P696"/>
  <c r="BI695"/>
  <c r="BH695"/>
  <c r="BG695"/>
  <c r="BE695"/>
  <c r="T695"/>
  <c r="R695"/>
  <c r="P695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7"/>
  <c r="BH687"/>
  <c r="BG687"/>
  <c r="BE687"/>
  <c r="T687"/>
  <c r="R687"/>
  <c r="P687"/>
  <c r="BI685"/>
  <c r="BH685"/>
  <c r="BG685"/>
  <c r="BE685"/>
  <c r="T685"/>
  <c r="R685"/>
  <c r="P685"/>
  <c r="BI682"/>
  <c r="BH682"/>
  <c r="BG682"/>
  <c r="BE682"/>
  <c r="T682"/>
  <c r="R682"/>
  <c r="P682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74"/>
  <c r="BH674"/>
  <c r="BG674"/>
  <c r="BE674"/>
  <c r="T674"/>
  <c r="R674"/>
  <c r="P674"/>
  <c r="BI668"/>
  <c r="BH668"/>
  <c r="BG668"/>
  <c r="BE668"/>
  <c r="T668"/>
  <c r="R668"/>
  <c r="P668"/>
  <c r="BI660"/>
  <c r="BH660"/>
  <c r="BG660"/>
  <c r="BE660"/>
  <c r="T660"/>
  <c r="R660"/>
  <c r="P660"/>
  <c r="BI657"/>
  <c r="BH657"/>
  <c r="BG657"/>
  <c r="BE657"/>
  <c r="T657"/>
  <c r="R657"/>
  <c r="P657"/>
  <c r="BI654"/>
  <c r="BH654"/>
  <c r="BG654"/>
  <c r="BE654"/>
  <c r="T654"/>
  <c r="R654"/>
  <c r="P654"/>
  <c r="BI651"/>
  <c r="BH651"/>
  <c r="BG651"/>
  <c r="BE651"/>
  <c r="T651"/>
  <c r="R651"/>
  <c r="P651"/>
  <c r="BI643"/>
  <c r="BH643"/>
  <c r="BG643"/>
  <c r="BE643"/>
  <c r="T643"/>
  <c r="R643"/>
  <c r="P643"/>
  <c r="BI641"/>
  <c r="BH641"/>
  <c r="BG641"/>
  <c r="BE641"/>
  <c r="T641"/>
  <c r="R641"/>
  <c r="P641"/>
  <c r="BI633"/>
  <c r="BH633"/>
  <c r="BG633"/>
  <c r="BE633"/>
  <c r="T633"/>
  <c r="R633"/>
  <c r="P633"/>
  <c r="BI631"/>
  <c r="BH631"/>
  <c r="BG631"/>
  <c r="BE631"/>
  <c r="T631"/>
  <c r="R631"/>
  <c r="P631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6"/>
  <c r="BH626"/>
  <c r="BG626"/>
  <c r="BE626"/>
  <c r="T626"/>
  <c r="R626"/>
  <c r="P626"/>
  <c r="BI618"/>
  <c r="BH618"/>
  <c r="BG618"/>
  <c r="BE618"/>
  <c r="T618"/>
  <c r="R618"/>
  <c r="P618"/>
  <c r="BI610"/>
  <c r="BH610"/>
  <c r="BG610"/>
  <c r="BE610"/>
  <c r="T610"/>
  <c r="R610"/>
  <c r="P610"/>
  <c r="BI607"/>
  <c r="BH607"/>
  <c r="BG607"/>
  <c r="BE607"/>
  <c r="T607"/>
  <c r="R607"/>
  <c r="P607"/>
  <c r="BI606"/>
  <c r="BH606"/>
  <c r="BG606"/>
  <c r="BE606"/>
  <c r="T606"/>
  <c r="R606"/>
  <c r="P606"/>
  <c r="BI604"/>
  <c r="BH604"/>
  <c r="BG604"/>
  <c r="BE604"/>
  <c r="T604"/>
  <c r="R604"/>
  <c r="P604"/>
  <c r="BI601"/>
  <c r="BH601"/>
  <c r="BG601"/>
  <c r="BE601"/>
  <c r="T601"/>
  <c r="R601"/>
  <c r="P601"/>
  <c r="BI598"/>
  <c r="BH598"/>
  <c r="BG598"/>
  <c r="BE598"/>
  <c r="T598"/>
  <c r="R598"/>
  <c r="P598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1"/>
  <c r="BH591"/>
  <c r="BG591"/>
  <c r="BE591"/>
  <c r="T591"/>
  <c r="R591"/>
  <c r="P591"/>
  <c r="BI588"/>
  <c r="BH588"/>
  <c r="BG588"/>
  <c r="BE588"/>
  <c r="T588"/>
  <c r="R588"/>
  <c r="P588"/>
  <c r="BI585"/>
  <c r="BH585"/>
  <c r="BG585"/>
  <c r="BE585"/>
  <c r="T585"/>
  <c r="R585"/>
  <c r="P585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69"/>
  <c r="BH569"/>
  <c r="BG569"/>
  <c r="BE569"/>
  <c r="T569"/>
  <c r="R569"/>
  <c r="P569"/>
  <c r="BI566"/>
  <c r="BH566"/>
  <c r="BG566"/>
  <c r="BE566"/>
  <c r="T566"/>
  <c r="R566"/>
  <c r="P566"/>
  <c r="BI565"/>
  <c r="BH565"/>
  <c r="BG565"/>
  <c r="BE565"/>
  <c r="T565"/>
  <c r="R565"/>
  <c r="P565"/>
  <c r="BI562"/>
  <c r="BH562"/>
  <c r="BG562"/>
  <c r="BE562"/>
  <c r="T562"/>
  <c r="R562"/>
  <c r="P562"/>
  <c r="BI559"/>
  <c r="BH559"/>
  <c r="BG559"/>
  <c r="BE559"/>
  <c r="T559"/>
  <c r="R559"/>
  <c r="P559"/>
  <c r="BI556"/>
  <c r="BH556"/>
  <c r="BG556"/>
  <c r="BE556"/>
  <c r="T556"/>
  <c r="R556"/>
  <c r="P556"/>
  <c r="BI553"/>
  <c r="BH553"/>
  <c r="BG553"/>
  <c r="BE553"/>
  <c r="T553"/>
  <c r="R553"/>
  <c r="P553"/>
  <c r="BI547"/>
  <c r="BH547"/>
  <c r="BG547"/>
  <c r="BE547"/>
  <c r="T547"/>
  <c r="R547"/>
  <c r="P547"/>
  <c r="BI544"/>
  <c r="BH544"/>
  <c r="BG544"/>
  <c r="BE544"/>
  <c r="T544"/>
  <c r="R544"/>
  <c r="P544"/>
  <c r="BI541"/>
  <c r="BH541"/>
  <c r="BG541"/>
  <c r="BE541"/>
  <c r="T541"/>
  <c r="R541"/>
  <c r="P541"/>
  <c r="BI540"/>
  <c r="BH540"/>
  <c r="BG540"/>
  <c r="BE540"/>
  <c r="T540"/>
  <c r="R540"/>
  <c r="P540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7"/>
  <c r="BH527"/>
  <c r="BG527"/>
  <c r="BE527"/>
  <c r="T527"/>
  <c r="R527"/>
  <c r="P527"/>
  <c r="BI523"/>
  <c r="BH523"/>
  <c r="BG523"/>
  <c r="BE523"/>
  <c r="T523"/>
  <c r="R523"/>
  <c r="P523"/>
  <c r="BI519"/>
  <c r="BH519"/>
  <c r="BG519"/>
  <c r="BE519"/>
  <c r="T519"/>
  <c r="R519"/>
  <c r="P519"/>
  <c r="BI515"/>
  <c r="BH515"/>
  <c r="BG515"/>
  <c r="BE515"/>
  <c r="T515"/>
  <c r="R515"/>
  <c r="P515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6"/>
  <c r="BH506"/>
  <c r="BG506"/>
  <c r="BE506"/>
  <c r="T506"/>
  <c r="R506"/>
  <c r="P506"/>
  <c r="BI497"/>
  <c r="BH497"/>
  <c r="BG497"/>
  <c r="BE497"/>
  <c r="T497"/>
  <c r="R497"/>
  <c r="P497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3"/>
  <c r="BH483"/>
  <c r="BG483"/>
  <c r="BE483"/>
  <c r="T483"/>
  <c r="R483"/>
  <c r="P483"/>
  <c r="BI480"/>
  <c r="BH480"/>
  <c r="BG480"/>
  <c r="BE480"/>
  <c r="T480"/>
  <c r="R480"/>
  <c r="P480"/>
  <c r="BI478"/>
  <c r="BH478"/>
  <c r="BG478"/>
  <c r="BE478"/>
  <c r="T478"/>
  <c r="R478"/>
  <c r="P478"/>
  <c r="BI475"/>
  <c r="BH475"/>
  <c r="BG475"/>
  <c r="BE475"/>
  <c r="T475"/>
  <c r="R475"/>
  <c r="P475"/>
  <c r="BI472"/>
  <c r="BH472"/>
  <c r="BG472"/>
  <c r="BE472"/>
  <c r="T472"/>
  <c r="R472"/>
  <c r="P472"/>
  <c r="BI465"/>
  <c r="BH465"/>
  <c r="BG465"/>
  <c r="BE465"/>
  <c r="T465"/>
  <c r="R465"/>
  <c r="P465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46"/>
  <c r="BH446"/>
  <c r="BG446"/>
  <c r="BE446"/>
  <c r="T446"/>
  <c r="R446"/>
  <c r="P446"/>
  <c r="BI436"/>
  <c r="BH436"/>
  <c r="BG436"/>
  <c r="BE436"/>
  <c r="T436"/>
  <c r="R436"/>
  <c r="P436"/>
  <c r="BI432"/>
  <c r="BH432"/>
  <c r="BG432"/>
  <c r="BE432"/>
  <c r="T432"/>
  <c r="R432"/>
  <c r="P432"/>
  <c r="BI424"/>
  <c r="BH424"/>
  <c r="BG424"/>
  <c r="BE424"/>
  <c r="T424"/>
  <c r="R424"/>
  <c r="P424"/>
  <c r="BI412"/>
  <c r="BH412"/>
  <c r="BG412"/>
  <c r="BE412"/>
  <c r="T412"/>
  <c r="R412"/>
  <c r="P412"/>
  <c r="BI402"/>
  <c r="BH402"/>
  <c r="BG402"/>
  <c r="BE402"/>
  <c r="T402"/>
  <c r="R402"/>
  <c r="P402"/>
  <c r="BI392"/>
  <c r="BH392"/>
  <c r="BG392"/>
  <c r="BE392"/>
  <c r="T392"/>
  <c r="R392"/>
  <c r="P392"/>
  <c r="BI388"/>
  <c r="BH388"/>
  <c r="BG388"/>
  <c r="BE388"/>
  <c r="T388"/>
  <c r="R388"/>
  <c r="P388"/>
  <c r="BI385"/>
  <c r="BH385"/>
  <c r="BG385"/>
  <c r="BE385"/>
  <c r="T385"/>
  <c r="R385"/>
  <c r="P385"/>
  <c r="BI373"/>
  <c r="BH373"/>
  <c r="BG373"/>
  <c r="BE373"/>
  <c r="T373"/>
  <c r="R373"/>
  <c r="P373"/>
  <c r="BI361"/>
  <c r="BH361"/>
  <c r="BG361"/>
  <c r="BE361"/>
  <c r="T361"/>
  <c r="R361"/>
  <c r="P361"/>
  <c r="BI357"/>
  <c r="BH357"/>
  <c r="BG357"/>
  <c r="BE357"/>
  <c r="T357"/>
  <c r="R357"/>
  <c r="P357"/>
  <c r="BI356"/>
  <c r="BH356"/>
  <c r="BG356"/>
  <c r="BE356"/>
  <c r="T356"/>
  <c r="R356"/>
  <c r="P356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36"/>
  <c r="BH336"/>
  <c r="BG336"/>
  <c r="BE336"/>
  <c r="T336"/>
  <c r="R336"/>
  <c r="P336"/>
  <c r="BI330"/>
  <c r="BH330"/>
  <c r="BG330"/>
  <c r="BE330"/>
  <c r="T330"/>
  <c r="R330"/>
  <c r="P330"/>
  <c r="BI327"/>
  <c r="BH327"/>
  <c r="BG327"/>
  <c r="BE327"/>
  <c r="T327"/>
  <c r="R327"/>
  <c r="P327"/>
  <c r="BI315"/>
  <c r="BH315"/>
  <c r="BG315"/>
  <c r="BE315"/>
  <c r="T315"/>
  <c r="R315"/>
  <c r="P315"/>
  <c r="BI299"/>
  <c r="BH299"/>
  <c r="BG299"/>
  <c r="BE299"/>
  <c r="T299"/>
  <c r="R299"/>
  <c r="P299"/>
  <c r="BI296"/>
  <c r="BH296"/>
  <c r="BG296"/>
  <c r="BE296"/>
  <c r="T296"/>
  <c r="R296"/>
  <c r="P296"/>
  <c r="BI292"/>
  <c r="BH292"/>
  <c r="BG292"/>
  <c r="BE292"/>
  <c r="T292"/>
  <c r="R292"/>
  <c r="P292"/>
  <c r="BI284"/>
  <c r="BH284"/>
  <c r="BG284"/>
  <c r="BE284"/>
  <c r="T284"/>
  <c r="R284"/>
  <c r="P284"/>
  <c r="BI270"/>
  <c r="BH270"/>
  <c r="BG270"/>
  <c r="BE270"/>
  <c r="T270"/>
  <c r="R270"/>
  <c r="P270"/>
  <c r="BI261"/>
  <c r="BH261"/>
  <c r="BG261"/>
  <c r="BE261"/>
  <c r="T261"/>
  <c r="R261"/>
  <c r="P261"/>
  <c r="BI247"/>
  <c r="BH247"/>
  <c r="BG247"/>
  <c r="BE247"/>
  <c r="T247"/>
  <c r="R247"/>
  <c r="P247"/>
  <c r="BI225"/>
  <c r="BH225"/>
  <c r="BG225"/>
  <c r="BE225"/>
  <c r="T225"/>
  <c r="R225"/>
  <c r="P225"/>
  <c r="BI223"/>
  <c r="BH223"/>
  <c r="BG223"/>
  <c r="BE223"/>
  <c r="T223"/>
  <c r="R223"/>
  <c r="P223"/>
  <c r="BI211"/>
  <c r="BH211"/>
  <c r="BG211"/>
  <c r="BE211"/>
  <c r="T211"/>
  <c r="R211"/>
  <c r="P211"/>
  <c r="BI199"/>
  <c r="BH199"/>
  <c r="BG199"/>
  <c r="BE199"/>
  <c r="T199"/>
  <c r="R199"/>
  <c r="P199"/>
  <c r="BI195"/>
  <c r="BH195"/>
  <c r="BG195"/>
  <c r="BE195"/>
  <c r="T195"/>
  <c r="R195"/>
  <c r="P195"/>
  <c r="BI190"/>
  <c r="BH190"/>
  <c r="BG190"/>
  <c r="BE190"/>
  <c r="T190"/>
  <c r="R190"/>
  <c r="P190"/>
  <c r="BI182"/>
  <c r="BH182"/>
  <c r="BG182"/>
  <c r="BE182"/>
  <c r="T182"/>
  <c r="R182"/>
  <c r="P182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0"/>
  <c r="BH160"/>
  <c r="BG160"/>
  <c r="BE160"/>
  <c r="T160"/>
  <c r="R160"/>
  <c r="P160"/>
  <c r="BI152"/>
  <c r="BH152"/>
  <c r="BG152"/>
  <c r="BE152"/>
  <c r="T152"/>
  <c r="R152"/>
  <c r="P152"/>
  <c r="BI149"/>
  <c r="BH149"/>
  <c r="BG149"/>
  <c r="BE149"/>
  <c r="T149"/>
  <c r="R149"/>
  <c r="P149"/>
  <c r="F140"/>
  <c r="E138"/>
  <c r="F89"/>
  <c r="E87"/>
  <c r="J24"/>
  <c r="E24"/>
  <c r="J143"/>
  <c r="J23"/>
  <c r="J21"/>
  <c r="E21"/>
  <c r="J142"/>
  <c r="J20"/>
  <c r="J18"/>
  <c r="E18"/>
  <c r="F143"/>
  <c r="J17"/>
  <c r="J15"/>
  <c r="E15"/>
  <c r="F142"/>
  <c r="J14"/>
  <c r="J12"/>
  <c r="J89"/>
  <c r="E7"/>
  <c r="E136"/>
  <c i="1" r="L90"/>
  <c r="AM90"/>
  <c r="AM89"/>
  <c r="L89"/>
  <c r="AM87"/>
  <c r="L87"/>
  <c r="L85"/>
  <c r="L84"/>
  <c i="2" r="J1762"/>
  <c r="BK1391"/>
  <c r="J1643"/>
  <c r="J785"/>
  <c r="J152"/>
  <c r="BK1573"/>
  <c r="J1407"/>
  <c r="J1603"/>
  <c r="BK1510"/>
  <c r="BK814"/>
  <c r="BK336"/>
  <c r="J565"/>
  <c r="BK1267"/>
  <c r="BK796"/>
  <c r="BK562"/>
  <c r="J176"/>
  <c r="J1612"/>
  <c r="J1430"/>
  <c r="BK1327"/>
  <c r="BK1219"/>
  <c r="BK1594"/>
  <c r="BK1242"/>
  <c r="BK1184"/>
  <c r="J1099"/>
  <c r="BK1204"/>
  <c r="J591"/>
  <c r="BK356"/>
  <c r="J1101"/>
  <c r="BK559"/>
  <c r="J1150"/>
  <c r="J1009"/>
  <c r="BK762"/>
  <c r="J935"/>
  <c r="J773"/>
  <c r="BK766"/>
  <c r="BK1747"/>
  <c r="BK1549"/>
  <c r="J1443"/>
  <c r="J1415"/>
  <c r="BK1297"/>
  <c r="J728"/>
  <c r="BK703"/>
  <c r="BK569"/>
  <c r="BK515"/>
  <c r="J292"/>
  <c r="BK1205"/>
  <c r="J1057"/>
  <c r="J1618"/>
  <c r="J1452"/>
  <c r="J1391"/>
  <c r="J1307"/>
  <c r="BK1226"/>
  <c r="J1091"/>
  <c r="J777"/>
  <c r="J674"/>
  <c r="J627"/>
  <c r="J385"/>
  <c r="J1747"/>
  <c r="J1510"/>
  <c r="J1456"/>
  <c r="J1395"/>
  <c r="BK1336"/>
  <c r="BK1230"/>
  <c r="BK1215"/>
  <c r="J1197"/>
  <c r="BK1579"/>
  <c r="BK1450"/>
  <c r="BK1323"/>
  <c r="BK1311"/>
  <c r="J1230"/>
  <c r="BK1148"/>
  <c r="BK1443"/>
  <c r="BK1303"/>
  <c r="J1246"/>
  <c r="J1194"/>
  <c r="BK1186"/>
  <c r="BK1047"/>
  <c r="J1040"/>
  <c r="BK1034"/>
  <c r="BK1009"/>
  <c r="BK760"/>
  <c r="J708"/>
  <c r="BK591"/>
  <c r="BK523"/>
  <c r="J1164"/>
  <c r="J1141"/>
  <c r="BK1101"/>
  <c r="BK943"/>
  <c r="BK895"/>
  <c r="J719"/>
  <c r="J693"/>
  <c r="BK588"/>
  <c r="BK506"/>
  <c r="BK453"/>
  <c r="BK211"/>
  <c r="BK1092"/>
  <c r="BK997"/>
  <c r="J943"/>
  <c r="BK785"/>
  <c r="BK678"/>
  <c r="BK643"/>
  <c r="J547"/>
  <c r="J449"/>
  <c r="BK388"/>
  <c r="J1238"/>
  <c r="BK1124"/>
  <c r="J1097"/>
  <c r="BK1079"/>
  <c r="J851"/>
  <c r="J753"/>
  <c r="J578"/>
  <c r="J895"/>
  <c r="BK717"/>
  <c r="J641"/>
  <c r="BK598"/>
  <c r="J541"/>
  <c r="BK490"/>
  <c r="J412"/>
  <c r="J211"/>
  <c r="J845"/>
  <c r="BK763"/>
  <c r="BK734"/>
  <c r="J705"/>
  <c r="BK610"/>
  <c r="BK488"/>
  <c r="J361"/>
  <c r="J270"/>
  <c r="BK951"/>
  <c r="BK769"/>
  <c r="J691"/>
  <c r="BK478"/>
  <c r="BK1764"/>
  <c r="BK1420"/>
  <c r="BK1027"/>
  <c r="J792"/>
  <c r="J607"/>
  <c r="J261"/>
  <c r="BK1428"/>
  <c r="BK1371"/>
  <c r="J1270"/>
  <c r="BK1188"/>
  <c r="BK1453"/>
  <c r="J1315"/>
  <c r="BK1209"/>
  <c r="J1112"/>
  <c r="BK1433"/>
  <c r="J1263"/>
  <c r="BK1208"/>
  <c r="BK1105"/>
  <c r="BK1040"/>
  <c r="BK793"/>
  <c r="BK706"/>
  <c r="J1840"/>
  <c r="BK1627"/>
  <c r="J1513"/>
  <c r="BK1430"/>
  <c r="J1844"/>
  <c r="J1766"/>
  <c r="J1594"/>
  <c r="J1118"/>
  <c r="BK906"/>
  <c r="J760"/>
  <c r="BK581"/>
  <c r="J225"/>
  <c r="BK1750"/>
  <c r="BK1618"/>
  <c r="BK1456"/>
  <c r="J1425"/>
  <c r="J1403"/>
  <c r="BK950"/>
  <c r="BK723"/>
  <c r="BK606"/>
  <c r="J388"/>
  <c r="J1218"/>
  <c r="BK1082"/>
  <c r="BK1762"/>
  <c r="J1465"/>
  <c r="J1392"/>
  <c r="BK1335"/>
  <c r="BK1270"/>
  <c r="J1137"/>
  <c r="BK1051"/>
  <c r="J711"/>
  <c r="BK660"/>
  <c r="BK402"/>
  <c r="J160"/>
  <c r="BK1695"/>
  <c r="J1498"/>
  <c r="J1355"/>
  <c r="BK1128"/>
  <c r="BK1043"/>
  <c r="J1034"/>
  <c r="J1023"/>
  <c r="J770"/>
  <c r="J734"/>
  <c r="BK631"/>
  <c r="J532"/>
  <c r="BK1315"/>
  <c r="BK1190"/>
  <c r="BK1138"/>
  <c r="BK1095"/>
  <c r="J898"/>
  <c r="BK779"/>
  <c r="J703"/>
  <c r="J654"/>
  <c r="J523"/>
  <c r="BK168"/>
  <c r="BK1126"/>
  <c r="J1092"/>
  <c r="BK968"/>
  <c r="J732"/>
  <c r="BK677"/>
  <c r="J922"/>
  <c r="BK843"/>
  <c r="BK750"/>
  <c r="J598"/>
  <c r="J424"/>
  <c r="BK373"/>
  <c r="J296"/>
  <c r="BK149"/>
  <c r="BK1129"/>
  <c r="J1116"/>
  <c r="J1090"/>
  <c r="BK1059"/>
  <c r="BK773"/>
  <c r="BK509"/>
  <c r="BK176"/>
  <c r="BK869"/>
  <c r="BK792"/>
  <c r="BK657"/>
  <c r="J601"/>
  <c r="BK565"/>
  <c r="J507"/>
  <c r="J373"/>
  <c r="J853"/>
  <c r="BK837"/>
  <c r="BK753"/>
  <c r="J726"/>
  <c r="BK691"/>
  <c r="J536"/>
  <c r="J456"/>
  <c r="BK342"/>
  <c r="J195"/>
  <c r="BK979"/>
  <c r="J758"/>
  <c r="BK696"/>
  <c r="BK633"/>
  <c r="BK475"/>
  <c r="BK1844"/>
  <c r="J1636"/>
  <c r="J1588"/>
  <c r="BK1485"/>
  <c r="BK1392"/>
  <c r="BK1840"/>
  <c r="BK1721"/>
  <c r="BK1116"/>
  <c r="J891"/>
  <c r="J763"/>
  <c r="J689"/>
  <c r="J486"/>
  <c r="J1820"/>
  <c r="BK1636"/>
  <c r="BK1525"/>
  <c r="J1453"/>
  <c r="J1421"/>
  <c r="J1347"/>
  <c r="BK902"/>
  <c r="BK715"/>
  <c r="BK641"/>
  <c r="BK532"/>
  <c r="J402"/>
  <c r="BK1446"/>
  <c r="BK1197"/>
  <c r="J1051"/>
  <c r="BK1643"/>
  <c r="J1475"/>
  <c r="BK1379"/>
  <c r="J1319"/>
  <c r="BK1238"/>
  <c r="J1054"/>
  <c r="BK719"/>
  <c r="J1298"/>
  <c r="BK1168"/>
  <c r="J1323"/>
  <c r="J1251"/>
  <c r="J1215"/>
  <c r="J1177"/>
  <c r="BK1114"/>
  <c r="BK1045"/>
  <c r="BK1038"/>
  <c r="BK596"/>
  <c r="BK547"/>
  <c r="BK536"/>
  <c r="J472"/>
  <c r="BK327"/>
  <c r="BK182"/>
  <c r="J973"/>
  <c r="J939"/>
  <c r="BK713"/>
  <c r="J677"/>
  <c r="J1115"/>
  <c r="J769"/>
  <c r="J741"/>
  <c r="BK676"/>
  <c r="J569"/>
  <c r="J483"/>
  <c r="BK1195"/>
  <c r="J1121"/>
  <c r="BK1057"/>
  <c r="BK770"/>
  <c r="BK1169"/>
  <c r="J947"/>
  <c r="J906"/>
  <c r="J757"/>
  <c r="BK732"/>
  <c r="J585"/>
  <c r="BK514"/>
  <c r="BK284"/>
  <c r="BK1141"/>
  <c r="J1128"/>
  <c r="BK1106"/>
  <c r="J1082"/>
  <c r="BK891"/>
  <c r="J497"/>
  <c r="J901"/>
  <c r="J847"/>
  <c r="BK716"/>
  <c r="BK708"/>
  <c r="BK626"/>
  <c r="BK585"/>
  <c r="BK497"/>
  <c r="BK385"/>
  <c r="J815"/>
  <c r="BK756"/>
  <c r="J716"/>
  <c r="J687"/>
  <c r="BK566"/>
  <c r="BK436"/>
  <c r="BK296"/>
  <c r="J223"/>
  <c r="BK1023"/>
  <c r="J843"/>
  <c r="BK749"/>
  <c r="BK728"/>
  <c r="BK689"/>
  <c r="J348"/>
  <c r="J1169"/>
  <c r="BK1838"/>
  <c r="BK1403"/>
  <c r="J1838"/>
  <c r="J1561"/>
  <c r="BK1097"/>
  <c r="J766"/>
  <c r="J515"/>
  <c r="J1768"/>
  <c r="BK1603"/>
  <c r="BK1460"/>
  <c r="J1428"/>
  <c r="BK1307"/>
  <c r="BK823"/>
  <c r="J685"/>
  <c r="J514"/>
  <c r="J1209"/>
  <c r="J1764"/>
  <c r="J1437"/>
  <c r="BK1339"/>
  <c r="BK1234"/>
  <c r="BK791"/>
  <c r="BK668"/>
  <c r="J342"/>
  <c r="J1794"/>
  <c r="BK1537"/>
  <c r="J1460"/>
  <c r="J1382"/>
  <c r="BK1298"/>
  <c r="BK1251"/>
  <c r="BK1222"/>
  <c r="BK1194"/>
  <c r="BK1561"/>
  <c r="BK1331"/>
  <c r="J1256"/>
  <c r="J1171"/>
  <c r="J1282"/>
  <c r="BK1264"/>
  <c r="BK1198"/>
  <c r="BK1158"/>
  <c r="BK1103"/>
  <c r="J1045"/>
  <c r="J1036"/>
  <c r="J997"/>
  <c r="BK735"/>
  <c r="BK629"/>
  <c r="BK534"/>
  <c r="BK1144"/>
  <c r="J1117"/>
  <c r="BK939"/>
  <c r="BK851"/>
  <c r="BK695"/>
  <c r="J651"/>
  <c r="BK594"/>
  <c r="J480"/>
  <c r="BK223"/>
  <c r="J1120"/>
  <c r="BK985"/>
  <c r="J668"/>
  <c r="BK904"/>
  <c r="J723"/>
  <c r="J604"/>
  <c r="BK527"/>
  <c r="BK160"/>
  <c r="J1110"/>
  <c r="J796"/>
  <c r="J695"/>
  <c r="J965"/>
  <c r="J829"/>
  <c r="BK741"/>
  <c r="BK541"/>
  <c r="BK412"/>
  <c r="BK199"/>
  <c r="BK1150"/>
  <c r="BK1669"/>
  <c r="J1525"/>
  <c r="J1420"/>
  <c r="J1842"/>
  <c r="BK1513"/>
  <c r="BK578"/>
  <c r="J432"/>
  <c r="BK1421"/>
  <c r="BK1112"/>
  <c r="BK1498"/>
  <c r="BK1425"/>
  <c r="J1371"/>
  <c r="BK1263"/>
  <c r="J823"/>
  <c r="BK774"/>
  <c r="J628"/>
  <c r="J345"/>
  <c r="J1579"/>
  <c r="BK1465"/>
  <c r="J1426"/>
  <c r="J1311"/>
  <c r="J1259"/>
  <c r="J1201"/>
  <c r="J1184"/>
  <c r="BK1319"/>
  <c r="J1205"/>
  <c r="J1106"/>
  <c r="BK1437"/>
  <c r="BK1218"/>
  <c r="BK1175"/>
  <c r="BK1115"/>
  <c r="J1047"/>
  <c r="J1038"/>
  <c r="BK1025"/>
  <c r="BK722"/>
  <c r="BK556"/>
  <c r="J527"/>
  <c r="J1168"/>
  <c r="BK1118"/>
  <c r="J904"/>
  <c r="BK849"/>
  <c r="BK486"/>
  <c r="J172"/>
  <c r="BK1091"/>
  <c r="J951"/>
  <c r="J909"/>
  <c r="J701"/>
  <c r="J657"/>
  <c r="BK922"/>
  <c r="J392"/>
  <c r="BK152"/>
  <c r="BK1135"/>
  <c r="BK1104"/>
  <c r="BK907"/>
  <c r="J588"/>
  <c r="BK424"/>
  <c r="BK898"/>
  <c r="BK838"/>
  <c r="BK674"/>
  <c r="J610"/>
  <c r="J512"/>
  <c r="J465"/>
  <c r="J284"/>
  <c r="BK757"/>
  <c r="J706"/>
  <c r="BK628"/>
  <c r="BK507"/>
  <c r="J356"/>
  <c r="J190"/>
  <c r="J799"/>
  <c r="BK742"/>
  <c r="J1695"/>
  <c r="J1446"/>
  <c r="BK1612"/>
  <c r="BK799"/>
  <c r="J1292"/>
  <c r="BK709"/>
  <c r="BK544"/>
  <c r="J168"/>
  <c r="J1025"/>
  <c r="J1411"/>
  <c r="BK1300"/>
  <c r="BK815"/>
  <c r="J678"/>
  <c r="BK465"/>
  <c r="J1750"/>
  <c r="BK1475"/>
  <c r="J1363"/>
  <c r="BK1256"/>
  <c r="J1198"/>
  <c r="BK1395"/>
  <c r="BK1246"/>
  <c r="J1104"/>
  <c r="J1336"/>
  <c r="J1219"/>
  <c r="J618"/>
  <c r="J1195"/>
  <c r="J1129"/>
  <c r="J910"/>
  <c r="J715"/>
  <c r="J633"/>
  <c r="J509"/>
  <c r="J330"/>
  <c r="J1175"/>
  <c r="J979"/>
  <c r="J774"/>
  <c r="J1144"/>
  <c r="J749"/>
  <c r="J643"/>
  <c r="BK348"/>
  <c r="BK1178"/>
  <c r="J1105"/>
  <c r="BK737"/>
  <c r="BK1117"/>
  <c r="J869"/>
  <c r="J679"/>
  <c r="J436"/>
  <c r="BK299"/>
  <c r="J1132"/>
  <c r="J1065"/>
  <c r="J756"/>
  <c r="BK483"/>
  <c r="J802"/>
  <c r="BK651"/>
  <c r="J559"/>
  <c r="J478"/>
  <c r="J475"/>
  <c r="BK292"/>
  <c r="J1030"/>
  <c r="J745"/>
  <c r="BK225"/>
  <c r="J544"/>
  <c r="J1721"/>
  <c r="J1450"/>
  <c r="J1303"/>
  <c r="J717"/>
  <c r="J534"/>
  <c r="BK172"/>
  <c r="J1124"/>
  <c r="BK1470"/>
  <c r="J1327"/>
  <c r="J838"/>
  <c r="J709"/>
  <c r="J357"/>
  <c r="J1178"/>
  <c r="BK1382"/>
  <c r="J1234"/>
  <c r="J1158"/>
  <c r="J1033"/>
  <c r="J762"/>
  <c r="J566"/>
  <c r="BK1201"/>
  <c r="BK1137"/>
  <c r="J1049"/>
  <c r="BK195"/>
  <c r="J1079"/>
  <c r="BK935"/>
  <c r="BK679"/>
  <c r="BK971"/>
  <c r="BK705"/>
  <c r="J553"/>
  <c r="J1148"/>
  <c r="J721"/>
  <c r="J907"/>
  <c r="J676"/>
  <c r="BK472"/>
  <c r="BK190"/>
  <c r="BK1110"/>
  <c r="J1063"/>
  <c r="J735"/>
  <c r="BK392"/>
  <c r="BK808"/>
  <c r="J596"/>
  <c r="BK446"/>
  <c r="J1173"/>
  <c r="J791"/>
  <c r="BK699"/>
  <c r="BK480"/>
  <c r="J299"/>
  <c r="BK965"/>
  <c r="J1114"/>
  <c r="J750"/>
  <c r="BK330"/>
  <c r="J1485"/>
  <c r="J1331"/>
  <c r="J1264"/>
  <c r="BK1036"/>
  <c r="J1027"/>
  <c r="BK777"/>
  <c r="BK721"/>
  <c r="BK595"/>
  <c r="J1208"/>
  <c r="BK1171"/>
  <c r="J1126"/>
  <c r="J1085"/>
  <c r="J899"/>
  <c r="J713"/>
  <c r="BK685"/>
  <c r="BK618"/>
  <c r="BK510"/>
  <c r="J336"/>
  <c r="BK1192"/>
  <c r="J1087"/>
  <c r="J971"/>
  <c r="J699"/>
  <c r="BK1146"/>
  <c r="J934"/>
  <c r="BK748"/>
  <c r="J629"/>
  <c r="BK1292"/>
  <c r="J1146"/>
  <c r="BK845"/>
  <c r="J696"/>
  <c r="BK1049"/>
  <c r="BK899"/>
  <c r="J742"/>
  <c r="BK553"/>
  <c r="J540"/>
  <c r="J453"/>
  <c r="BK270"/>
  <c r="J841"/>
  <c r="BK1820"/>
  <c r="BK1567"/>
  <c r="J1433"/>
  <c r="BK1794"/>
  <c r="J1549"/>
  <c r="BK1085"/>
  <c r="BK512"/>
  <c r="BK1842"/>
  <c r="J1627"/>
  <c r="J1470"/>
  <c r="BK1426"/>
  <c r="J1379"/>
  <c r="BK910"/>
  <c r="J722"/>
  <c r="J660"/>
  <c r="J506"/>
  <c r="BK315"/>
  <c r="BK1768"/>
  <c r="J1480"/>
  <c r="BK1415"/>
  <c r="J1339"/>
  <c r="J1267"/>
  <c r="J1204"/>
  <c r="BK1033"/>
  <c r="J581"/>
  <c r="J519"/>
  <c r="BK456"/>
  <c r="J808"/>
  <c r="J1138"/>
  <c r="J902"/>
  <c r="BK745"/>
  <c r="J626"/>
  <c r="BK530"/>
  <c r="BK361"/>
  <c i="1" r="AS94"/>
  <c i="2" r="BK1065"/>
  <c r="J814"/>
  <c r="J731"/>
  <c r="BK604"/>
  <c r="J490"/>
  <c r="J446"/>
  <c r="J315"/>
  <c r="BK973"/>
  <c r="J779"/>
  <c r="BK687"/>
  <c r="BK1399"/>
  <c r="J1573"/>
  <c r="BK1090"/>
  <c r="J631"/>
  <c r="BK247"/>
  <c r="BK1766"/>
  <c r="BK1588"/>
  <c r="BK1452"/>
  <c r="BK1411"/>
  <c r="J968"/>
  <c r="BK711"/>
  <c r="BK654"/>
  <c r="J530"/>
  <c r="BK261"/>
  <c r="J1192"/>
  <c r="J1567"/>
  <c r="BK1480"/>
  <c r="J1399"/>
  <c r="J1226"/>
  <c r="BK1177"/>
  <c r="J1537"/>
  <c r="BK1363"/>
  <c r="J1242"/>
  <c r="J1186"/>
  <c r="J1135"/>
  <c r="BK1347"/>
  <c r="BK1259"/>
  <c r="J1222"/>
  <c r="J1188"/>
  <c r="BK1121"/>
  <c r="J1095"/>
  <c r="J1043"/>
  <c r="BK1030"/>
  <c r="J737"/>
  <c r="BK707"/>
  <c r="J594"/>
  <c r="BK519"/>
  <c r="BK1173"/>
  <c r="BK1120"/>
  <c r="BK1063"/>
  <c r="BK901"/>
  <c r="BK627"/>
  <c r="BK540"/>
  <c r="BK345"/>
  <c r="J149"/>
  <c r="BK1054"/>
  <c r="BK947"/>
  <c r="J793"/>
  <c r="J682"/>
  <c r="J985"/>
  <c r="BK841"/>
  <c r="BK710"/>
  <c r="J595"/>
  <c r="BK1164"/>
  <c r="BK1132"/>
  <c r="BK1099"/>
  <c r="J837"/>
  <c r="J575"/>
  <c r="BK909"/>
  <c r="J849"/>
  <c r="J710"/>
  <c r="J606"/>
  <c r="J510"/>
  <c r="BK607"/>
  <c r="J199"/>
  <c r="BK802"/>
  <c r="BK601"/>
  <c r="J1669"/>
  <c r="BK1407"/>
  <c r="BK1355"/>
  <c r="BK1108"/>
  <c r="J1335"/>
  <c r="BK1282"/>
  <c r="J1190"/>
  <c r="J1297"/>
  <c r="J1300"/>
  <c r="J1103"/>
  <c r="BK934"/>
  <c r="BK853"/>
  <c r="J707"/>
  <c r="BK682"/>
  <c r="J562"/>
  <c r="J182"/>
  <c r="J1108"/>
  <c r="BK905"/>
  <c r="BK726"/>
  <c r="BK1087"/>
  <c r="J905"/>
  <c r="BK829"/>
  <c r="BK693"/>
  <c r="J556"/>
  <c r="J488"/>
  <c r="BK357"/>
  <c r="BK847"/>
  <c r="BK758"/>
  <c r="BK701"/>
  <c r="BK575"/>
  <c r="BK449"/>
  <c r="J327"/>
  <c r="J247"/>
  <c r="J950"/>
  <c r="J748"/>
  <c r="BK731"/>
  <c r="BK432"/>
  <c r="J1059"/>
  <c l="1" r="BK148"/>
  <c r="P194"/>
  <c r="P360"/>
  <c r="R505"/>
  <c r="P513"/>
  <c r="R518"/>
  <c r="BK543"/>
  <c r="J543"/>
  <c r="J105"/>
  <c r="T609"/>
  <c r="T681"/>
  <c r="P698"/>
  <c r="BK752"/>
  <c r="J752"/>
  <c r="J109"/>
  <c r="BK765"/>
  <c r="J765"/>
  <c r="J110"/>
  <c r="BK776"/>
  <c r="J776"/>
  <c r="J111"/>
  <c r="BK840"/>
  <c r="J840"/>
  <c r="J112"/>
  <c r="BK1094"/>
  <c r="J1094"/>
  <c r="J113"/>
  <c r="BK1131"/>
  <c r="J1131"/>
  <c r="J114"/>
  <c r="BK1140"/>
  <c r="J1140"/>
  <c r="J115"/>
  <c r="BK1200"/>
  <c r="J1200"/>
  <c r="J116"/>
  <c r="BK1221"/>
  <c r="J1221"/>
  <c r="J117"/>
  <c r="BK1266"/>
  <c r="J1266"/>
  <c r="J118"/>
  <c r="BK1338"/>
  <c r="J1338"/>
  <c r="J119"/>
  <c r="BK1394"/>
  <c r="J1394"/>
  <c r="J120"/>
  <c r="R1394"/>
  <c r="BK1642"/>
  <c r="J1642"/>
  <c r="J122"/>
  <c r="T148"/>
  <c r="BK194"/>
  <c r="J194"/>
  <c r="J99"/>
  <c r="BK360"/>
  <c r="J360"/>
  <c r="J100"/>
  <c r="BK505"/>
  <c r="J505"/>
  <c r="J101"/>
  <c r="BK513"/>
  <c r="J513"/>
  <c r="J102"/>
  <c r="BK518"/>
  <c r="J518"/>
  <c r="J104"/>
  <c r="P543"/>
  <c r="P609"/>
  <c r="R681"/>
  <c r="T698"/>
  <c r="T752"/>
  <c r="P765"/>
  <c r="T776"/>
  <c r="T840"/>
  <c r="P1094"/>
  <c r="P1131"/>
  <c r="R1140"/>
  <c r="T1200"/>
  <c r="R1221"/>
  <c r="R1266"/>
  <c r="T1338"/>
  <c r="P1455"/>
  <c r="P1642"/>
  <c r="P148"/>
  <c r="P147"/>
  <c r="R194"/>
  <c r="T360"/>
  <c r="P505"/>
  <c r="T513"/>
  <c r="T518"/>
  <c r="T543"/>
  <c r="BK609"/>
  <c r="J609"/>
  <c r="J106"/>
  <c r="BK681"/>
  <c r="J681"/>
  <c r="J107"/>
  <c r="BK698"/>
  <c r="J698"/>
  <c r="J108"/>
  <c r="R752"/>
  <c r="R765"/>
  <c r="R776"/>
  <c r="P840"/>
  <c r="T1094"/>
  <c r="R1131"/>
  <c r="P1140"/>
  <c r="R1200"/>
  <c r="P1221"/>
  <c r="T1266"/>
  <c r="R1338"/>
  <c r="P1394"/>
  <c r="T1394"/>
  <c r="R1455"/>
  <c r="R1642"/>
  <c r="R148"/>
  <c r="T194"/>
  <c r="R360"/>
  <c r="T505"/>
  <c r="R513"/>
  <c r="P518"/>
  <c r="R543"/>
  <c r="R609"/>
  <c r="P681"/>
  <c r="R698"/>
  <c r="P752"/>
  <c r="T765"/>
  <c r="P776"/>
  <c r="R840"/>
  <c r="R1094"/>
  <c r="T1131"/>
  <c r="T1140"/>
  <c r="P1200"/>
  <c r="T1221"/>
  <c r="P1266"/>
  <c r="P1338"/>
  <c r="BK1455"/>
  <c r="J1455"/>
  <c r="J121"/>
  <c r="T1455"/>
  <c r="T1642"/>
  <c r="BK1839"/>
  <c r="J1839"/>
  <c r="J125"/>
  <c r="P1839"/>
  <c r="P1836"/>
  <c r="R1839"/>
  <c r="R1836"/>
  <c r="T1839"/>
  <c r="T1836"/>
  <c r="BK1837"/>
  <c r="J1837"/>
  <c r="J124"/>
  <c r="BK1843"/>
  <c r="J1843"/>
  <c r="J126"/>
  <c r="BF869"/>
  <c r="BF149"/>
  <c r="BF168"/>
  <c r="BF270"/>
  <c r="BF327"/>
  <c r="BF336"/>
  <c r="BF373"/>
  <c r="BF604"/>
  <c r="BF693"/>
  <c r="BF723"/>
  <c r="BF732"/>
  <c r="BF750"/>
  <c r="BF773"/>
  <c r="BF910"/>
  <c r="BF934"/>
  <c r="BF939"/>
  <c r="BF951"/>
  <c r="BF1027"/>
  <c r="BF1033"/>
  <c r="BF247"/>
  <c r="BF480"/>
  <c r="BF506"/>
  <c r="BF566"/>
  <c r="BF626"/>
  <c r="BF717"/>
  <c r="BF721"/>
  <c r="BF731"/>
  <c r="BF734"/>
  <c r="BF748"/>
  <c r="BF760"/>
  <c r="BF762"/>
  <c r="BF792"/>
  <c r="BF829"/>
  <c r="BF838"/>
  <c r="BF847"/>
  <c r="BF1059"/>
  <c r="BF172"/>
  <c r="BF211"/>
  <c r="BF225"/>
  <c r="BF292"/>
  <c r="BF402"/>
  <c r="BF449"/>
  <c r="BF541"/>
  <c r="BF544"/>
  <c r="BF553"/>
  <c r="BF585"/>
  <c r="BF594"/>
  <c r="BF595"/>
  <c r="BF689"/>
  <c r="BF691"/>
  <c r="BF808"/>
  <c r="BF815"/>
  <c r="BF823"/>
  <c r="BF837"/>
  <c r="BF841"/>
  <c r="BF950"/>
  <c r="BF1087"/>
  <c r="BF160"/>
  <c r="BF490"/>
  <c r="BF514"/>
  <c r="BF534"/>
  <c r="BF578"/>
  <c r="BF618"/>
  <c r="BF719"/>
  <c r="BF745"/>
  <c r="BF799"/>
  <c r="BF845"/>
  <c r="BF853"/>
  <c r="BF1138"/>
  <c r="BF1141"/>
  <c r="BF1209"/>
  <c r="BF1144"/>
  <c r="BF1230"/>
  <c r="E85"/>
  <c r="J91"/>
  <c r="J140"/>
  <c r="BF199"/>
  <c r="BF223"/>
  <c r="BF345"/>
  <c r="BF348"/>
  <c r="BF357"/>
  <c r="BF385"/>
  <c r="BF456"/>
  <c r="BF465"/>
  <c r="BF475"/>
  <c r="BF527"/>
  <c r="BF532"/>
  <c r="BF540"/>
  <c r="BF559"/>
  <c r="BF601"/>
  <c r="BF606"/>
  <c r="BF607"/>
  <c r="BF629"/>
  <c r="BF641"/>
  <c r="BF668"/>
  <c r="BF678"/>
  <c r="BF701"/>
  <c r="BF705"/>
  <c r="BF706"/>
  <c r="BF716"/>
  <c r="BF735"/>
  <c r="BF737"/>
  <c r="BF741"/>
  <c r="BF742"/>
  <c r="BF891"/>
  <c r="BF922"/>
  <c r="BF965"/>
  <c r="BF971"/>
  <c r="BF1009"/>
  <c r="BF1115"/>
  <c r="BF1171"/>
  <c r="BF687"/>
  <c r="BF710"/>
  <c r="BF713"/>
  <c r="BF728"/>
  <c r="BF757"/>
  <c r="BF758"/>
  <c r="BF770"/>
  <c r="BF849"/>
  <c r="BF979"/>
  <c r="BF1051"/>
  <c r="BF1099"/>
  <c r="BF1126"/>
  <c r="BF1128"/>
  <c r="BF1132"/>
  <c r="BF1164"/>
  <c r="BF1282"/>
  <c r="BF1137"/>
  <c r="BF1168"/>
  <c r="BF1173"/>
  <c r="BF1184"/>
  <c r="BF1186"/>
  <c r="BF1270"/>
  <c r="F92"/>
  <c r="BF446"/>
  <c r="BF472"/>
  <c r="BF565"/>
  <c r="BF591"/>
  <c r="BF596"/>
  <c r="BF627"/>
  <c r="BF633"/>
  <c r="BF651"/>
  <c r="BF708"/>
  <c r="BF753"/>
  <c r="BF774"/>
  <c r="BF843"/>
  <c r="BF901"/>
  <c r="BF943"/>
  <c r="BF947"/>
  <c r="BF973"/>
  <c r="BF1025"/>
  <c r="BF1085"/>
  <c r="BF1090"/>
  <c r="BF1148"/>
  <c r="BF682"/>
  <c r="BF685"/>
  <c r="BF696"/>
  <c r="BF779"/>
  <c r="BF906"/>
  <c r="BF907"/>
  <c r="BF968"/>
  <c r="BF1049"/>
  <c r="BF1063"/>
  <c r="BF1150"/>
  <c r="BF1158"/>
  <c r="BF1177"/>
  <c r="BF1188"/>
  <c r="J92"/>
  <c r="BF190"/>
  <c r="BF261"/>
  <c r="BF284"/>
  <c r="BF315"/>
  <c r="BF330"/>
  <c r="BF342"/>
  <c r="BF483"/>
  <c r="BF515"/>
  <c r="BF519"/>
  <c r="BF598"/>
  <c r="BF631"/>
  <c r="BF707"/>
  <c r="BF711"/>
  <c r="BF851"/>
  <c r="BF898"/>
  <c r="BF899"/>
  <c r="BF904"/>
  <c r="BF935"/>
  <c r="BF1054"/>
  <c r="BF1079"/>
  <c r="BF1097"/>
  <c r="BF1114"/>
  <c r="BF1121"/>
  <c r="BF1197"/>
  <c r="BF1201"/>
  <c r="BF486"/>
  <c r="BF536"/>
  <c r="BF569"/>
  <c r="BF581"/>
  <c r="BF643"/>
  <c r="BF660"/>
  <c r="BF695"/>
  <c r="BF709"/>
  <c r="BF726"/>
  <c r="BF749"/>
  <c r="BF766"/>
  <c r="BF791"/>
  <c r="BF814"/>
  <c r="BF1023"/>
  <c r="BF1030"/>
  <c r="BF1034"/>
  <c r="BF1036"/>
  <c r="BF1038"/>
  <c r="BF1040"/>
  <c r="BF1043"/>
  <c r="BF1045"/>
  <c r="BF1112"/>
  <c r="BF1116"/>
  <c r="BF1117"/>
  <c r="BF1118"/>
  <c r="BF1135"/>
  <c r="BF1178"/>
  <c r="BF1205"/>
  <c r="BF1208"/>
  <c r="BF1218"/>
  <c r="BF1219"/>
  <c r="BF1259"/>
  <c r="BF1335"/>
  <c r="BF1124"/>
  <c r="BF1129"/>
  <c r="BF1169"/>
  <c r="BF1190"/>
  <c r="BF1192"/>
  <c r="BF1195"/>
  <c r="BF1204"/>
  <c r="BF1238"/>
  <c r="BF1251"/>
  <c r="BF1263"/>
  <c r="BF1311"/>
  <c r="BF1315"/>
  <c r="BF1319"/>
  <c r="BF1327"/>
  <c r="BF1363"/>
  <c r="BF1399"/>
  <c r="BF1403"/>
  <c r="BF1420"/>
  <c r="BF1421"/>
  <c r="BF1425"/>
  <c r="BF1452"/>
  <c r="BF1456"/>
  <c r="BF1513"/>
  <c r="BF1175"/>
  <c r="BF1215"/>
  <c r="BF1222"/>
  <c r="BF1226"/>
  <c r="BF1242"/>
  <c r="BF1264"/>
  <c r="BF1292"/>
  <c r="BF1297"/>
  <c r="BF1298"/>
  <c r="BF1307"/>
  <c r="BF1336"/>
  <c r="BF1339"/>
  <c r="BF1347"/>
  <c r="BF1379"/>
  <c r="BF1392"/>
  <c r="BF1433"/>
  <c r="BF1450"/>
  <c r="BF1460"/>
  <c r="BF1537"/>
  <c r="BF1549"/>
  <c r="BF1561"/>
  <c r="BF1603"/>
  <c r="BF1612"/>
  <c r="BF1721"/>
  <c r="BF1747"/>
  <c r="BF1766"/>
  <c r="F91"/>
  <c r="BF176"/>
  <c r="BF361"/>
  <c r="BF388"/>
  <c r="BF432"/>
  <c r="BF436"/>
  <c r="BF497"/>
  <c r="BF547"/>
  <c r="BF610"/>
  <c r="BF654"/>
  <c r="BF657"/>
  <c r="BF674"/>
  <c r="BF676"/>
  <c r="BF677"/>
  <c r="BF679"/>
  <c r="BF699"/>
  <c r="BF703"/>
  <c r="BF785"/>
  <c r="BF802"/>
  <c r="BF1092"/>
  <c r="BF1095"/>
  <c r="BF1234"/>
  <c r="BF1246"/>
  <c r="BF1256"/>
  <c r="BF1267"/>
  <c r="BF1303"/>
  <c r="BF1323"/>
  <c r="BF1331"/>
  <c r="BF1395"/>
  <c r="BF1407"/>
  <c r="BF1470"/>
  <c r="BF1475"/>
  <c r="BF1485"/>
  <c r="BF1567"/>
  <c r="BF1750"/>
  <c r="BF985"/>
  <c r="BF997"/>
  <c r="BF1047"/>
  <c r="BF1057"/>
  <c r="BF1065"/>
  <c r="BF1082"/>
  <c r="BF1101"/>
  <c r="BF1103"/>
  <c r="BF1106"/>
  <c r="BF1146"/>
  <c r="BF1194"/>
  <c r="BF1198"/>
  <c r="BF1411"/>
  <c r="BF1426"/>
  <c r="BF1430"/>
  <c r="BF1437"/>
  <c r="BF152"/>
  <c r="BF182"/>
  <c r="BF195"/>
  <c r="BF392"/>
  <c r="BF412"/>
  <c r="BF510"/>
  <c r="BF512"/>
  <c r="BF523"/>
  <c r="BF530"/>
  <c r="BF556"/>
  <c r="BF562"/>
  <c r="BF575"/>
  <c r="BF715"/>
  <c r="BF722"/>
  <c r="BF895"/>
  <c r="BF909"/>
  <c r="BF1300"/>
  <c r="BF1355"/>
  <c r="BF1371"/>
  <c r="BF1391"/>
  <c r="BF1415"/>
  <c r="BF1443"/>
  <c r="BF1446"/>
  <c r="BF1453"/>
  <c r="BF1465"/>
  <c r="BF1579"/>
  <c r="BF1588"/>
  <c r="BF1594"/>
  <c r="BF1627"/>
  <c r="BF1762"/>
  <c r="BF1764"/>
  <c r="BF1794"/>
  <c r="BF1820"/>
  <c r="BF1844"/>
  <c r="BF296"/>
  <c r="BF299"/>
  <c r="BF356"/>
  <c r="BF424"/>
  <c r="BF453"/>
  <c r="BF478"/>
  <c r="BF488"/>
  <c r="BF507"/>
  <c r="BF509"/>
  <c r="BF588"/>
  <c r="BF628"/>
  <c r="BF756"/>
  <c r="BF763"/>
  <c r="BF769"/>
  <c r="BF777"/>
  <c r="BF793"/>
  <c r="BF796"/>
  <c r="BF902"/>
  <c r="BF905"/>
  <c r="BF1091"/>
  <c r="BF1104"/>
  <c r="BF1105"/>
  <c r="BF1108"/>
  <c r="BF1110"/>
  <c r="BF1120"/>
  <c r="BF1510"/>
  <c r="BF1573"/>
  <c r="BF1669"/>
  <c r="BF1695"/>
  <c r="BF1382"/>
  <c r="BF1428"/>
  <c r="BF1480"/>
  <c r="BF1498"/>
  <c r="BF1525"/>
  <c r="BF1618"/>
  <c r="BF1636"/>
  <c r="BF1643"/>
  <c r="BF1768"/>
  <c r="BF1838"/>
  <c r="BF1840"/>
  <c r="BF1842"/>
  <c r="F36"/>
  <c i="1" r="BC95"/>
  <c r="BC94"/>
  <c r="AY94"/>
  <c i="2" r="J33"/>
  <c i="1" r="AV95"/>
  <c i="2" r="F33"/>
  <c i="1" r="AZ95"/>
  <c r="AZ94"/>
  <c r="W29"/>
  <c i="2" r="F35"/>
  <c i="1" r="BB95"/>
  <c r="BB94"/>
  <c r="W31"/>
  <c i="2" r="F37"/>
  <c i="1" r="BD95"/>
  <c r="BD94"/>
  <c r="W33"/>
  <c i="2" l="1" r="T517"/>
  <c r="P517"/>
  <c r="P146"/>
  <c i="1" r="AU95"/>
  <c i="2" r="T147"/>
  <c r="T146"/>
  <c r="R147"/>
  <c r="R517"/>
  <c r="BK147"/>
  <c r="J148"/>
  <c r="J98"/>
  <c r="BK517"/>
  <c r="J517"/>
  <c r="J103"/>
  <c r="BK1836"/>
  <c r="J1836"/>
  <c r="J123"/>
  <c i="1" r="AV94"/>
  <c r="AK29"/>
  <c i="2" r="F34"/>
  <c i="1" r="BA95"/>
  <c r="BA94"/>
  <c r="W30"/>
  <c r="AX94"/>
  <c r="W32"/>
  <c i="2" r="J34"/>
  <c i="1" r="AW95"/>
  <c r="AT95"/>
  <c r="AU94"/>
  <c i="2" l="1" r="BK146"/>
  <c r="J146"/>
  <c r="R146"/>
  <c r="J147"/>
  <c r="J97"/>
  <c r="J30"/>
  <c i="1" r="AG95"/>
  <c r="AG94"/>
  <c r="AK26"/>
  <c r="AW94"/>
  <c r="AK30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<sst xmlns="http://schemas.openxmlformats.org/spreadsheetml/2006/main">
  <si>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</si>
  <si>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</si>
  <si>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</si>
  <si>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</si>
  <si>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</si>
  <si>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{817f093e-a7bb-44b8-814b-1409420f6724}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</si>
  <si>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</si>
  <si>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</si>
  <si>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</si>
  <si>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</si>
  <si>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</si>
  <si>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</si>
  <si>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</si>
  <si>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</si>
  <si>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</si>
  <si>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</si>
  <si>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</si>
  <si>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</si>
  <si>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</si>
  <si>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</si>
  <si>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</si>
  <si>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</si>
  <si>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</si>
  <si>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17. 4. 2024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</si>
  <si>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</si>
  <si>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</si>
  <si>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</si>
  <si>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</si>
  <si>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</si>
  <si>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</si>
  <si>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</si>
  <si>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</si>
  <si>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</si>
  <si>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</si>
  <si>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</si>
  <si>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</si>
  <si>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</si>
  <si>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</si>
  <si>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</si>
  <si>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</si>
  <si>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</si>
  <si>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</si>
  <si>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</si>
  <si>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</si>
  <si>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</si>
  <si>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</si>
  <si>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</si>
  <si>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</si>
  <si>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</si>
  <si>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</si>
  <si>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</si>
  <si>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</si>
  <si>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</si>
  <si>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</si>
  <si>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</si>
  <si>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</si>
  <si>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</si>
  <si>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</si>
  <si>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</si>
  <si>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</si>
  <si>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</si>
  <si>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</si>
  <si>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</si>
  <si>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</si>
  <si>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</si>
  <si>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</si>
  <si>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</si>
  <si>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</si>
  <si>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</si>
  <si>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</si>
  <si>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</si>
  <si>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</si>
  <si>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</si>
  <si>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</si>
  <si>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</si>
  <si>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</si>
  <si>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</si>
  <si>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</si>
  <si>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</si>
  <si>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Bělohorská 1684/78, byt č. 11</t>
  </si>
  <si>
    <t>STA</t>
  </si>
  <si>
    <t>1</t>
  </si>
  <si>
    <t>{f873ce59-6bc8-47c3-8207-3b3e90d86e88}</t>
  </si>
  <si>
    <t>KRYCÍ LIST SOUPISU PRACÍ</t>
  </si>
  <si>
    <t>Objekt:</t>
  </si>
  <si>
    <t>03 - Bělohorská 1684/78, byt č. 11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</si>
  <si>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</si>
  <si>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</si>
  <si>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</si>
  <si>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</si>
  <si>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</si>
  <si>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</si>
  <si>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</si>
  <si>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</si>
  <si>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</si>
  <si>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</si>
  <si>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</si>
  <si>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</si>
  <si>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</si>
  <si>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</si>
  <si>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</si>
  <si>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</si>
  <si>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</si>
  <si>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</si>
  <si>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</si>
  <si>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</si>
  <si>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</si>
  <si>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</si>
  <si>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</si>
  <si>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</si>
  <si>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</si>
  <si>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</si>
  <si>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</si>
  <si>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</si>
  <si>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</si>
  <si>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</si>
  <si>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</si>
  <si>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</si>
  <si>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</si>
  <si>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</si>
  <si>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</si>
  <si>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</si>
  <si>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</si>
  <si>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</si>
  <si>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</si>
  <si>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</si>
  <si>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</si>
  <si>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</si>
  <si>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</si>
  <si>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</si>
  <si>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</si>
  <si>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</si>
  <si>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</si>
  <si>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</si>
  <si>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</si>
  <si>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</si>
  <si>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</si>
  <si>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</si>
  <si>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</si>
  <si>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</si>
  <si>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312231116</t>
  </si>
  <si>
    <t>Zdivo výplňové z cihel dl 290 mm P7 až 15 na MVC 5 nebo MVC 10</t>
  </si>
  <si>
    <t>m3</t>
  </si>
  <si>
    <t>4</t>
  </si>
  <si>
    <t>2</t>
  </si>
  <si>
    <t>493332910</t>
  </si>
  <si>
    <t>VV</t>
  </si>
  <si>
    <t>Dozdívka ostění za sprchovým koutem</t>
  </si>
  <si>
    <t>0,3*0,3*1,55</t>
  </si>
  <si>
    <t>317941121</t>
  </si>
  <si>
    <t>Osazování ocelových válcovaných nosníků na zdivu I, IE, U, UE nebo L do č. 12 nebo výšky do 120 mm</t>
  </si>
  <si>
    <t>t</t>
  </si>
  <si>
    <t>-1309053239</t>
  </si>
  <si>
    <t>Překlad nad novou zárubní do koupelny a spíže</t>
  </si>
  <si>
    <t>9,32*1,1/1000*2</t>
  </si>
  <si>
    <t>Překlad nad novou zárubní do kuchyně</t>
  </si>
  <si>
    <t>9,32*1,3/1000</t>
  </si>
  <si>
    <t>Překlad nad novou zárubní do pokoje</t>
  </si>
  <si>
    <t>9,32*1,8/1000</t>
  </si>
  <si>
    <t>Součet</t>
  </si>
  <si>
    <t>M</t>
  </si>
  <si>
    <t>13332003</t>
  </si>
  <si>
    <t>úhelník ocelový nerovnostranný jakost S235JR (11 375) 100x75x7mm</t>
  </si>
  <si>
    <t>8</t>
  </si>
  <si>
    <t>495338310</t>
  </si>
  <si>
    <t>9,32*1,1*1,05/1000*2</t>
  </si>
  <si>
    <t>9,32*1,3*1,05/1000</t>
  </si>
  <si>
    <t>9,32*1,8*1,05/1000</t>
  </si>
  <si>
    <t>340237211</t>
  </si>
  <si>
    <t>Zazdívka otvorů v příčkách nebo stěnách pl přes 0,09 do 0,25 m2 cihlami plnými tl do 100 mm</t>
  </si>
  <si>
    <t>kus</t>
  </si>
  <si>
    <t>-1906142462</t>
  </si>
  <si>
    <t>Rozvody ZTI a elektro</t>
  </si>
  <si>
    <t>5</t>
  </si>
  <si>
    <t>340271021</t>
  </si>
  <si>
    <t>Zazdívka otvorů v příčkách nebo stěnách pl přes 0,25 do 1 m2 tvárnicemi pórobetonovými tl 100 mm</t>
  </si>
  <si>
    <t>m2</t>
  </si>
  <si>
    <t>553895188</t>
  </si>
  <si>
    <t>Doplnění zdiva okolo nové zárubně do koupelny,kuchyně, spíže a pokoje</t>
  </si>
  <si>
    <t>4,8</t>
  </si>
  <si>
    <t>6</t>
  </si>
  <si>
    <t>340271025</t>
  </si>
  <si>
    <t>Zazdívka otvorů v příčkách nebo stěnách pl přes 1 do 4 m2 tvárnicemi pórobetonovými tl 100 mm</t>
  </si>
  <si>
    <t>136322906</t>
  </si>
  <si>
    <t>Zazdívka dveří WC</t>
  </si>
  <si>
    <t>1*2,2</t>
  </si>
  <si>
    <t>Přizdívka vedle WC</t>
  </si>
  <si>
    <t>0,4*3</t>
  </si>
  <si>
    <t>7</t>
  </si>
  <si>
    <t>342291121</t>
  </si>
  <si>
    <t>Ukotvení příček k cihelným konstrukcím plochými kotvami</t>
  </si>
  <si>
    <t>m</t>
  </si>
  <si>
    <t>1958926518</t>
  </si>
  <si>
    <t>Zazdění dveří WC</t>
  </si>
  <si>
    <t>2,2*2</t>
  </si>
  <si>
    <t>Zazdění instalační šachty</t>
  </si>
  <si>
    <t>2,7*2</t>
  </si>
  <si>
    <t>2,7</t>
  </si>
  <si>
    <t>346272256</t>
  </si>
  <si>
    <t>Přizdívka z pórobetonových tvárnic tl 150 mm</t>
  </si>
  <si>
    <t>1392451414</t>
  </si>
  <si>
    <t>Přední strana instalačního jádra</t>
  </si>
  <si>
    <t>1*2,8-0,6*0,6</t>
  </si>
  <si>
    <t>Úpravy povrchů, podlahy a osazování výplní</t>
  </si>
  <si>
    <t>9</t>
  </si>
  <si>
    <t>611131101</t>
  </si>
  <si>
    <t>Cementový postřik vnitřních stropů nanášený celoplošně ručně</t>
  </si>
  <si>
    <t>-1512282502</t>
  </si>
  <si>
    <t>Po vybourané příčce mezi WC a koupelnou</t>
  </si>
  <si>
    <t>1,4*0,15</t>
  </si>
  <si>
    <t>10</t>
  </si>
  <si>
    <t>611131121</t>
  </si>
  <si>
    <t>Penetrační disperzní nátěr vnitřních stropů nanášený ručně</t>
  </si>
  <si>
    <t>33724179</t>
  </si>
  <si>
    <t>Chodba 1.1</t>
  </si>
  <si>
    <t>3,795*1,05+0,17*(0,666+0,59+0,04)+(1,352-1,05)*1,77+0,42*0,666</t>
  </si>
  <si>
    <t>Koupelna 1.2</t>
  </si>
  <si>
    <t>(0,8+0,1+1,46)*1,7-0,9*(1,7-1,374)</t>
  </si>
  <si>
    <t>Spíž 1.4</t>
  </si>
  <si>
    <t>2*0,8</t>
  </si>
  <si>
    <t>Kuchyně 1.6</t>
  </si>
  <si>
    <t>3,42*2,58</t>
  </si>
  <si>
    <t>Pokoj 1.5</t>
  </si>
  <si>
    <t>4,59*3,44-0,59*0,356-0,59*0,25</t>
  </si>
  <si>
    <t>11</t>
  </si>
  <si>
    <t>611311131</t>
  </si>
  <si>
    <t>Vápenný štuk vnitřních rovných stropů tloušťky do 3 mm</t>
  </si>
  <si>
    <t>-859762301</t>
  </si>
  <si>
    <t>611315101</t>
  </si>
  <si>
    <t>Vápenná hrubá omítka rýh ve stropech š do 150 mm</t>
  </si>
  <si>
    <t>1630921746</t>
  </si>
  <si>
    <t>10*0,1</t>
  </si>
  <si>
    <t>13</t>
  </si>
  <si>
    <t>612131101</t>
  </si>
  <si>
    <t>Cementový postřik vnitřních stěn nanášený celoplošně ručně</t>
  </si>
  <si>
    <t>-1184362746</t>
  </si>
  <si>
    <t>Kanalizace připojovací</t>
  </si>
  <si>
    <t>12*0,15</t>
  </si>
  <si>
    <t>Vodovod</t>
  </si>
  <si>
    <t>22*0,2</t>
  </si>
  <si>
    <t>Elektro</t>
  </si>
  <si>
    <t>250*0,05</t>
  </si>
  <si>
    <t>Zazdívka vybouraných dveří na WC</t>
  </si>
  <si>
    <t>1*0,2+1*2,2</t>
  </si>
  <si>
    <t>Doplnění zdiva okolo nové zárubně do koupelny,kuchyně,spíže a pokoje</t>
  </si>
  <si>
    <t>0,2+0,6+1,2*2+1,2*2+1,2*2</t>
  </si>
  <si>
    <t>0,9*1</t>
  </si>
  <si>
    <t>Vedle WC</t>
  </si>
  <si>
    <t>0,4*1*2</t>
  </si>
  <si>
    <t>Dozdívka výklenku za sprchovým koutem</t>
  </si>
  <si>
    <t>0,6*1,51</t>
  </si>
  <si>
    <t>Pod obklady koupelna s WC</t>
  </si>
  <si>
    <t>15,281</t>
  </si>
  <si>
    <t>Po obkladu v kuchyni</t>
  </si>
  <si>
    <t>0,5*(0,94+2,55+0,76)</t>
  </si>
  <si>
    <t>14</t>
  </si>
  <si>
    <t>612131121</t>
  </si>
  <si>
    <t>Penetrační disperzní nátěr vnitřních stěn nanášený ručně</t>
  </si>
  <si>
    <t>490685964</t>
  </si>
  <si>
    <t>(3,795*2+1,05*2+0,315*2+0,17*2+0,42*2)*2,77-1,4*2-1,6*2-1,4*2</t>
  </si>
  <si>
    <t>((0,8+0,1+1,46)*2+1,7*2)*2,77-1,4</t>
  </si>
  <si>
    <t>(2*2+0,8*2)*2,77-1,4</t>
  </si>
  <si>
    <t>(3,42*2+2,58*2)*2,77-1,6-1,48*1,48+0,125*1,48*3</t>
  </si>
  <si>
    <t>(4,59*2+3,44*2)*2,77-1,4*2-1,48*2,16+0,125*(1,48+2,2*2)</t>
  </si>
  <si>
    <t>Odpočet obkladů</t>
  </si>
  <si>
    <t>-15,281</t>
  </si>
  <si>
    <t>15</t>
  </si>
  <si>
    <t>612142001</t>
  </si>
  <si>
    <t>Pletivo sklovláknité vnitřních stěn vtlačené do tmelu</t>
  </si>
  <si>
    <t>2145239252</t>
  </si>
  <si>
    <t>Spoje nové příčky s původním zdivem</t>
  </si>
  <si>
    <t>2,7*0,5*4</t>
  </si>
  <si>
    <t>Nové zdivo</t>
  </si>
  <si>
    <t>1*2,2*2</t>
  </si>
  <si>
    <t>1,2*2</t>
  </si>
  <si>
    <t>(0,4*2+0,1)*2,7</t>
  </si>
  <si>
    <t>0,9*3</t>
  </si>
  <si>
    <t>16</t>
  </si>
  <si>
    <t>612311131</t>
  </si>
  <si>
    <t>Vápenný štuk vnitřních stěn tloušťky do 3 mm</t>
  </si>
  <si>
    <t>-1701981093</t>
  </si>
  <si>
    <t>17</t>
  </si>
  <si>
    <t>612315101</t>
  </si>
  <si>
    <t>Vápenná hrubá omítka rýh ve stěnách š do 150 mm</t>
  </si>
  <si>
    <t>-671459065</t>
  </si>
  <si>
    <t>18</t>
  </si>
  <si>
    <t>612315212</t>
  </si>
  <si>
    <t>Vápenná hladká omítka malých ploch přes 0,09 do 0,25 m2 na stěnách</t>
  </si>
  <si>
    <t>-629208474</t>
  </si>
  <si>
    <t>8*2</t>
  </si>
  <si>
    <t>19</t>
  </si>
  <si>
    <t>612315215</t>
  </si>
  <si>
    <t>Vápenná hladká omítka malých ploch přes 1 do 4 m2 na stěnách</t>
  </si>
  <si>
    <t>-1148036722</t>
  </si>
  <si>
    <t>Nové příčky</t>
  </si>
  <si>
    <t>20</t>
  </si>
  <si>
    <t>612321121</t>
  </si>
  <si>
    <t>Vápenocementová omítka hladká jednovrstvá vnitřních stěn nanášená ručně</t>
  </si>
  <si>
    <t>754296048</t>
  </si>
  <si>
    <t>Doplnění zdiva okolo nové zárubně do koupelny, kuchyně,spíže a pokoje</t>
  </si>
  <si>
    <t>619991001</t>
  </si>
  <si>
    <t>Zakrytí podlahy fólií</t>
  </si>
  <si>
    <t>1753697154</t>
  </si>
  <si>
    <t>22</t>
  </si>
  <si>
    <t>629991011</t>
  </si>
  <si>
    <t>Zakrytí výplní otvorů a svislých ploch fólií přilepenou lepící páskou</t>
  </si>
  <si>
    <t>-1252131087</t>
  </si>
  <si>
    <t>Okno a balkonové dveře včetně parapetu</t>
  </si>
  <si>
    <t>1,6*1,8+1,6*2,4</t>
  </si>
  <si>
    <t>23</t>
  </si>
  <si>
    <t>631311131</t>
  </si>
  <si>
    <t>Doplnění dosavadních mazanin betonem prostým plochy do 1 m2 tloušťky přes 80 mm</t>
  </si>
  <si>
    <t>-1190561784</t>
  </si>
  <si>
    <t>Po příčce mezi původní koupelnou a WC</t>
  </si>
  <si>
    <t>1,35*0,2*0,15</t>
  </si>
  <si>
    <t>Po rozvodech v podlaze koupelny- sprch kout,umyvadlo, případně topný žebřík</t>
  </si>
  <si>
    <t>5*0,15*0,2</t>
  </si>
  <si>
    <t>24</t>
  </si>
  <si>
    <t>635211411</t>
  </si>
  <si>
    <t>Doplnění násypů pod podlahy, mazaniny a dlažby perlitem pl do 2 m2</t>
  </si>
  <si>
    <t>-1723380827</t>
  </si>
  <si>
    <t>25</t>
  </si>
  <si>
    <t>642942221</t>
  </si>
  <si>
    <t>Osazování zárubní nebo rámů dveřních kovových přes 2,5 do 4,5 m2 na MC</t>
  </si>
  <si>
    <t>1338803205</t>
  </si>
  <si>
    <t>Pokoj</t>
  </si>
  <si>
    <t>26</t>
  </si>
  <si>
    <t>55331747</t>
  </si>
  <si>
    <t>zárubeň dvoukřídlá ocelová pro zdění tl stěny 110-150mm rozměru 1450/1970, 2100mm</t>
  </si>
  <si>
    <t>-718442829</t>
  </si>
  <si>
    <t>27</t>
  </si>
  <si>
    <t>642944121</t>
  </si>
  <si>
    <t>Osazování ocelových zárubní dodatečné pl do 2,5 m2</t>
  </si>
  <si>
    <t>626886836</t>
  </si>
  <si>
    <t>Koupelna s WC</t>
  </si>
  <si>
    <t>Spíž</t>
  </si>
  <si>
    <t>Kuchyně</t>
  </si>
  <si>
    <t>28</t>
  </si>
  <si>
    <t>55331436</t>
  </si>
  <si>
    <t>zárubeň jednokřídlá ocelová pro dodatečnou montáž tl stěny 110-150mm rozměru 700/1970, 2100mm</t>
  </si>
  <si>
    <t>-1247421413</t>
  </si>
  <si>
    <t>29</t>
  </si>
  <si>
    <t>55331437</t>
  </si>
  <si>
    <t>zárubeň jednokřídlá ocelová pro dodatečnou montáž tl stěny 110-150mm rozměru 800/1970, 2100mm</t>
  </si>
  <si>
    <t>1517478571</t>
  </si>
  <si>
    <t>Ostatní konstrukce a práce, bourání</t>
  </si>
  <si>
    <t>30</t>
  </si>
  <si>
    <t>949101111</t>
  </si>
  <si>
    <t>Lešení pomocné pro objekty pozemních staveb s lešeňovou podlahou v do 1,9 m zatížení do 150 kg/m2</t>
  </si>
  <si>
    <t>275472443</t>
  </si>
  <si>
    <t>31</t>
  </si>
  <si>
    <t>952901111</t>
  </si>
  <si>
    <t>Vyčištění budov bytové a občanské výstavby při výšce podlaží do 4 m</t>
  </si>
  <si>
    <t>531703223</t>
  </si>
  <si>
    <t>32</t>
  </si>
  <si>
    <t>952902021</t>
  </si>
  <si>
    <t>Čištění budov zametení hladkých podlah</t>
  </si>
  <si>
    <t>1941743618</t>
  </si>
  <si>
    <t>Společné prostory - dny x plocha</t>
  </si>
  <si>
    <t>45*100</t>
  </si>
  <si>
    <t>33</t>
  </si>
  <si>
    <t>962031133</t>
  </si>
  <si>
    <t>Bourání příček nebo přizdívek z cihel pálených tl přes 100 do 150 mm</t>
  </si>
  <si>
    <t>292503105</t>
  </si>
  <si>
    <t>Koupelna</t>
  </si>
  <si>
    <t>1,7*3</t>
  </si>
  <si>
    <t>34</t>
  </si>
  <si>
    <t>965046111</t>
  </si>
  <si>
    <t>Broušení stávajících betonových podlah úběr do 3 mm</t>
  </si>
  <si>
    <t>103998269</t>
  </si>
  <si>
    <t>35</t>
  </si>
  <si>
    <t>965046119</t>
  </si>
  <si>
    <t>Příplatek k broušení stávajících betonových podlah za každý další 1 mm úběru</t>
  </si>
  <si>
    <t>1627002303</t>
  </si>
  <si>
    <t>36</t>
  </si>
  <si>
    <t>965081213</t>
  </si>
  <si>
    <t>Bourání podlah z dlaždic keramických nebo xylolitových tl do 10 mm plochy přes 1 m2</t>
  </si>
  <si>
    <t>-2054909864</t>
  </si>
  <si>
    <t>1,46*1,7</t>
  </si>
  <si>
    <t>WC</t>
  </si>
  <si>
    <t>1,374*0,8</t>
  </si>
  <si>
    <t>37</t>
  </si>
  <si>
    <t>965081611</t>
  </si>
  <si>
    <t>Odsekání soklíků rovných</t>
  </si>
  <si>
    <t>429420579</t>
  </si>
  <si>
    <t>Chodba</t>
  </si>
  <si>
    <t>1,05+0,1*2+0,42+2+3,795*2+1,352*0,315-0,8-0,6*3-1,4-0,8</t>
  </si>
  <si>
    <t>2*2+0,8*2-0,6</t>
  </si>
  <si>
    <t>3,42*2+2,58*2-0,8</t>
  </si>
  <si>
    <t>38</t>
  </si>
  <si>
    <t>965082922</t>
  </si>
  <si>
    <t>Odstranění násypů pod podlahami tl do 100 mm pl do 2 m2</t>
  </si>
  <si>
    <t>-1289937664</t>
  </si>
  <si>
    <t>Pro rozvody v podlaze koupelny- sprch kout,umyvadlo, případně topný žebřík</t>
  </si>
  <si>
    <t>39</t>
  </si>
  <si>
    <t>968072455</t>
  </si>
  <si>
    <t>Vybourání kovových dveřních zárubní pl do 2 m2</t>
  </si>
  <si>
    <t>788344905</t>
  </si>
  <si>
    <t xml:space="preserve">WC </t>
  </si>
  <si>
    <t>1,2</t>
  </si>
  <si>
    <t>koupelna</t>
  </si>
  <si>
    <t>40</t>
  </si>
  <si>
    <t>968072456</t>
  </si>
  <si>
    <t>Vybourání kovových dveřních zárubní pl přes 2 m2</t>
  </si>
  <si>
    <t>-1978840257</t>
  </si>
  <si>
    <t>1,4*2</t>
  </si>
  <si>
    <t>41</t>
  </si>
  <si>
    <t>971033431</t>
  </si>
  <si>
    <t>Vybourání otvorů ve zdivu cihelném pl do 0,25 m2 na MVC nebo MV tl do 150 mm</t>
  </si>
  <si>
    <t>-2022723085</t>
  </si>
  <si>
    <t>42</t>
  </si>
  <si>
    <t>974031132</t>
  </si>
  <si>
    <t>Vysekání rýh ve zdivu cihelném hl do 50 mm š do 70 mm</t>
  </si>
  <si>
    <t>920943797</t>
  </si>
  <si>
    <t>Připojovací umyvadlo</t>
  </si>
  <si>
    <t>43</t>
  </si>
  <si>
    <t>974031142</t>
  </si>
  <si>
    <t>Vysekání rýh ve zdivu cihelném hl do 70 mm š do 70 mm</t>
  </si>
  <si>
    <t>-1809412948</t>
  </si>
  <si>
    <t>Připojovací umyvadlo od umyvadla ke sprchovému koutu</t>
  </si>
  <si>
    <t>1,5</t>
  </si>
  <si>
    <t xml:space="preserve">Připojovací potrubí  - myčka, pračka, dřez</t>
  </si>
  <si>
    <t>Kuchyně myčka a pračka</t>
  </si>
  <si>
    <t>44</t>
  </si>
  <si>
    <t>974031144</t>
  </si>
  <si>
    <t>Vysekání rýh ve zdivu cihelném hl do 70 mm š do 150 mm</t>
  </si>
  <si>
    <t>270131003</t>
  </si>
  <si>
    <t>Vovovod</t>
  </si>
  <si>
    <t>Kuchyně dřez</t>
  </si>
  <si>
    <t>4,5</t>
  </si>
  <si>
    <t>45</t>
  </si>
  <si>
    <t>974031153</t>
  </si>
  <si>
    <t>Vysekání rýh ve zdivu cihelném hl do 100 mm š do 100 mm</t>
  </si>
  <si>
    <t>196893174</t>
  </si>
  <si>
    <t>Koupelna sprcha</t>
  </si>
  <si>
    <t>46</t>
  </si>
  <si>
    <t>974031164</t>
  </si>
  <si>
    <t>Vysekání rýh ve zdivu cihelném hl do 150 mm š do 150 mm</t>
  </si>
  <si>
    <t>-835619756</t>
  </si>
  <si>
    <t>0,5</t>
  </si>
  <si>
    <t>47</t>
  </si>
  <si>
    <t>974042567</t>
  </si>
  <si>
    <t>Vysekání rýh v dlažbě betonové nebo jiné monolitické hl do 150 mm š do 300 mm</t>
  </si>
  <si>
    <t>1057221838</t>
  </si>
  <si>
    <t>6,5</t>
  </si>
  <si>
    <t>48</t>
  </si>
  <si>
    <t>977132122</t>
  </si>
  <si>
    <t>Vyvrtání otvorů pro elektroinstalační krabice ve stěnách z dutých cihel nebo tvárnic hloubky přes 60 do 90 mm</t>
  </si>
  <si>
    <t>-13704001</t>
  </si>
  <si>
    <t>Krabice elektro silno + slaboproud</t>
  </si>
  <si>
    <t>58</t>
  </si>
  <si>
    <t>49</t>
  </si>
  <si>
    <t>977312113</t>
  </si>
  <si>
    <t>Řezání stávajících betonových mazanin vyztužených hl do 150 mm</t>
  </si>
  <si>
    <t>1907296920</t>
  </si>
  <si>
    <t>V podlaze koupelny</t>
  </si>
  <si>
    <t>50</t>
  </si>
  <si>
    <t>977332121</t>
  </si>
  <si>
    <t>Frézování drážek ve stěnách z cihel včetně omítky do 30x30 mm</t>
  </si>
  <si>
    <t>-690589338</t>
  </si>
  <si>
    <t>250</t>
  </si>
  <si>
    <t>51</t>
  </si>
  <si>
    <t>977343121</t>
  </si>
  <si>
    <t>Frézování drážek ve stropech z betonu včetně omítky do 30x30 mm</t>
  </si>
  <si>
    <t>-1083682725</t>
  </si>
  <si>
    <t>52</t>
  </si>
  <si>
    <t>978013191</t>
  </si>
  <si>
    <t>Otlučení (osekání) vnitřní vápenné nebo vápenocementové omítky stěn v rozsahu přes 50 do 100 %</t>
  </si>
  <si>
    <t>-2041956672</t>
  </si>
  <si>
    <t>Rozdíl výšky obkladu</t>
  </si>
  <si>
    <t>(1,7+1,46*2)*(2-1,85)</t>
  </si>
  <si>
    <t>(1,4)*(1,5-1,262)</t>
  </si>
  <si>
    <t>53</t>
  </si>
  <si>
    <t>978059541</t>
  </si>
  <si>
    <t>Odsekání a odebrání obkladů stěn z vnitřních obkládaček plochy přes 1 m2</t>
  </si>
  <si>
    <t>-1243119433</t>
  </si>
  <si>
    <t>(1,7+0,5+1,46*2)*1,85+0,39*(1,51*2+0,795)-0,6*1,85</t>
  </si>
  <si>
    <t>(1,4*2+0,8)*1,262-0,6*1,262</t>
  </si>
  <si>
    <t>997</t>
  </si>
  <si>
    <t>Přesun sutě</t>
  </si>
  <si>
    <t>54</t>
  </si>
  <si>
    <t>997013215</t>
  </si>
  <si>
    <t>Vnitrostaveništní doprava suti a vybouraných hmot pro budovy v přes 15 do 18 m ručně</t>
  </si>
  <si>
    <t>-844391351</t>
  </si>
  <si>
    <t>55</t>
  </si>
  <si>
    <t>997013219</t>
  </si>
  <si>
    <t>Příplatek k vnitrostaveništní dopravě suti a vybouraných hmot za zvětšenou dopravu suti ZKD 10 m</t>
  </si>
  <si>
    <t>1258748327</t>
  </si>
  <si>
    <t>7,25*25 'Přepočtené koeficientem množství</t>
  </si>
  <si>
    <t>56</t>
  </si>
  <si>
    <t>997013501</t>
  </si>
  <si>
    <t>Odvoz suti a vybouraných hmot na skládku nebo meziskládku do 1 km se složením</t>
  </si>
  <si>
    <t>608522437</t>
  </si>
  <si>
    <t>57</t>
  </si>
  <si>
    <t>997013509</t>
  </si>
  <si>
    <t>Příplatek k odvozu suti a vybouraných hmot na skládku ZKD 1 km přes 1 km</t>
  </si>
  <si>
    <t>895451042</t>
  </si>
  <si>
    <t>7,25*19 'Přepočtené koeficientem množství</t>
  </si>
  <si>
    <t>997013631</t>
  </si>
  <si>
    <t>Poplatek za uložení na skládce (skládkovné) stavebního odpadu směsného kód odpadu 17 09 04</t>
  </si>
  <si>
    <t>-1268309402</t>
  </si>
  <si>
    <t>998</t>
  </si>
  <si>
    <t>Přesun hmot</t>
  </si>
  <si>
    <t>59</t>
  </si>
  <si>
    <t>998018003</t>
  </si>
  <si>
    <t>Přesun hmot pro budovy ruční pro budovy v přes 12 do 24 m</t>
  </si>
  <si>
    <t>-1740158809</t>
  </si>
  <si>
    <t>60</t>
  </si>
  <si>
    <t>998018011</t>
  </si>
  <si>
    <t>Příplatek k ručnímu přesunu hmot pro budovy za zvětšený přesun ZKD 100 m</t>
  </si>
  <si>
    <t>810038189</t>
  </si>
  <si>
    <t>5,244*2 'Přepočtené koeficientem množství</t>
  </si>
  <si>
    <t>PSV</t>
  </si>
  <si>
    <t>Práce a dodávky PSV</t>
  </si>
  <si>
    <t>711</t>
  </si>
  <si>
    <t>Izolace proti vodě, vlhkosti a plynům</t>
  </si>
  <si>
    <t>61</t>
  </si>
  <si>
    <t>711493112</t>
  </si>
  <si>
    <t>Izolace proti podpovrchové a tlakové vodě vodorovná těsnicí stěrkou jednosložkovou na bázi cementu</t>
  </si>
  <si>
    <t>4350340</t>
  </si>
  <si>
    <t>62</t>
  </si>
  <si>
    <t>711199101</t>
  </si>
  <si>
    <t>Provedení těsnícího pásu do spoje dilatační nebo styčné spáry podlaha - stěna</t>
  </si>
  <si>
    <t>1191247504</t>
  </si>
  <si>
    <t>Koupelna s WC 1.2</t>
  </si>
  <si>
    <t>(0,8+0,1+1,46)*2+1,7*2</t>
  </si>
  <si>
    <t>63</t>
  </si>
  <si>
    <t>28355022</t>
  </si>
  <si>
    <t>páska pružná těsnící hydroizolační š do 125mm</t>
  </si>
  <si>
    <t>-1071324675</t>
  </si>
  <si>
    <t>8,12</t>
  </si>
  <si>
    <t>8,12*1,1 'Přepočtené koeficientem množství</t>
  </si>
  <si>
    <t>64</t>
  </si>
  <si>
    <t>711199102</t>
  </si>
  <si>
    <t>Provedení těsnícího koutu pro vnější nebo vnitřní roh spáry podlaha - stěna</t>
  </si>
  <si>
    <t>174934351</t>
  </si>
  <si>
    <t>65</t>
  </si>
  <si>
    <t>59054004</t>
  </si>
  <si>
    <t>páska pružná těsnící hydroizolační-roh</t>
  </si>
  <si>
    <t>1856176345</t>
  </si>
  <si>
    <t>66</t>
  </si>
  <si>
    <t>59054242</t>
  </si>
  <si>
    <t>páska pružná těsnící hydroizolační -kout</t>
  </si>
  <si>
    <t>-859352439</t>
  </si>
  <si>
    <t>67</t>
  </si>
  <si>
    <t>711493122</t>
  </si>
  <si>
    <t>Izolace proti podpovrchové a tlakové vodě svislá těsnicí stěrkou jednosložkovou na bázi cementu</t>
  </si>
  <si>
    <t>-1540777771</t>
  </si>
  <si>
    <t>Koupelna s WC 1.2 - soklík podlahy a za sprch. koutem</t>
  </si>
  <si>
    <t>((0,8+0,1+1,46)*2+1,7*2)*0,1+(0,9+1,1)*2,1</t>
  </si>
  <si>
    <t>68</t>
  </si>
  <si>
    <t>998711123</t>
  </si>
  <si>
    <t>Přesun hmot tonážní pro izolace proti vodě, vlhkosti a plynům ruční v objektech v přes 12 do 24 m</t>
  </si>
  <si>
    <t>-1774555101</t>
  </si>
  <si>
    <t>69</t>
  </si>
  <si>
    <t>998711129</t>
  </si>
  <si>
    <t>Příplatek k ručnímu přesunu hmot tonážnímu pro izolace proti vodě, vlhkosti a plynům za zvětšený přesun ZKD 50 m</t>
  </si>
  <si>
    <t>1218953473</t>
  </si>
  <si>
    <t>0,04*2 'Přepočtené koeficientem množství</t>
  </si>
  <si>
    <t>721</t>
  </si>
  <si>
    <t>Zdravotechnika - vnitřní kanalizace</t>
  </si>
  <si>
    <t>70</t>
  </si>
  <si>
    <t>725813112</t>
  </si>
  <si>
    <t>Ventil rohový pračkový G 3/4"</t>
  </si>
  <si>
    <t>-744221341</t>
  </si>
  <si>
    <t>Pračka a myčka</t>
  </si>
  <si>
    <t>1+1</t>
  </si>
  <si>
    <t>71</t>
  </si>
  <si>
    <t>721170972</t>
  </si>
  <si>
    <t>Potrubí z PVC krácení trub DN 50</t>
  </si>
  <si>
    <t>-886684114</t>
  </si>
  <si>
    <t>Umyvadlo</t>
  </si>
  <si>
    <t>Dřez</t>
  </si>
  <si>
    <t>72</t>
  </si>
  <si>
    <t>721170973</t>
  </si>
  <si>
    <t>Potrubí z PVC krácení trub DN 70</t>
  </si>
  <si>
    <t>-2095740633</t>
  </si>
  <si>
    <t>Koupelna vana</t>
  </si>
  <si>
    <t>73</t>
  </si>
  <si>
    <t>721170974</t>
  </si>
  <si>
    <t>Potrubí z PVC krácení trub DN 110</t>
  </si>
  <si>
    <t>-1349815698</t>
  </si>
  <si>
    <t>74</t>
  </si>
  <si>
    <t>721171803</t>
  </si>
  <si>
    <t>Demontáž potrubí z PVC D do 75</t>
  </si>
  <si>
    <t>-1693409332</t>
  </si>
  <si>
    <t>Vana,umyvadlo, dřez</t>
  </si>
  <si>
    <t>75</t>
  </si>
  <si>
    <t>721171808</t>
  </si>
  <si>
    <t>Demontáž potrubí z PVC D přes 75 do 114</t>
  </si>
  <si>
    <t>1871858705</t>
  </si>
  <si>
    <t>76</t>
  </si>
  <si>
    <t>721171905</t>
  </si>
  <si>
    <t>Potrubí z PP vsazení odbočky do hrdla DN 110</t>
  </si>
  <si>
    <t>801869621</t>
  </si>
  <si>
    <t>77</t>
  </si>
  <si>
    <t>721174042</t>
  </si>
  <si>
    <t>Potrubí kanalizační z PP připojovací DN 40</t>
  </si>
  <si>
    <t>1213246238</t>
  </si>
  <si>
    <t>Umyvadlo koupelna</t>
  </si>
  <si>
    <t>78</t>
  </si>
  <si>
    <t>721174043</t>
  </si>
  <si>
    <t>Potrubí kanalizační z PP připojovací DN 50</t>
  </si>
  <si>
    <t>-97164021</t>
  </si>
  <si>
    <t>Pračka,myčka,dřez</t>
  </si>
  <si>
    <t>79</t>
  </si>
  <si>
    <t>721174044</t>
  </si>
  <si>
    <t>Potrubí kanalizační z PP připojovací DN 75</t>
  </si>
  <si>
    <t>-721641636</t>
  </si>
  <si>
    <t>Sprcha koupelna</t>
  </si>
  <si>
    <t>2,5</t>
  </si>
  <si>
    <t>80</t>
  </si>
  <si>
    <t>721174045</t>
  </si>
  <si>
    <t>Potrubí kanalizační z PP připojovací DN 110</t>
  </si>
  <si>
    <t>-2103182794</t>
  </si>
  <si>
    <t>81</t>
  </si>
  <si>
    <t>721194104</t>
  </si>
  <si>
    <t>Vyvedení a upevnění odpadních výpustek DN 40</t>
  </si>
  <si>
    <t>-772091018</t>
  </si>
  <si>
    <t>82</t>
  </si>
  <si>
    <t>721194105</t>
  </si>
  <si>
    <t>Vyvedení a upevnění odpadních výpustek DN 50</t>
  </si>
  <si>
    <t>-2034256653</t>
  </si>
  <si>
    <t>Pračka, myčka, dřez</t>
  </si>
  <si>
    <t>1+1+1</t>
  </si>
  <si>
    <t>83</t>
  </si>
  <si>
    <t>721194107</t>
  </si>
  <si>
    <t>Vyvedení a upevnění odpadních výpustek DN 70</t>
  </si>
  <si>
    <t>-1726913220</t>
  </si>
  <si>
    <t>Sprcha</t>
  </si>
  <si>
    <t>84</t>
  </si>
  <si>
    <t>721194109</t>
  </si>
  <si>
    <t>Vyvedení a upevnění odpadních výpustek DN 110</t>
  </si>
  <si>
    <t>-16882476</t>
  </si>
  <si>
    <t>wc</t>
  </si>
  <si>
    <t>85</t>
  </si>
  <si>
    <t>721219128</t>
  </si>
  <si>
    <t>Montáž odtokového sprchového žlabu délky do 1050 mm</t>
  </si>
  <si>
    <t>-194586315</t>
  </si>
  <si>
    <t>86</t>
  </si>
  <si>
    <t>HLE.HL050D80</t>
  </si>
  <si>
    <t>Kryt žlabu Design vhodný pro žlaby délky 800mm</t>
  </si>
  <si>
    <t>432427528</t>
  </si>
  <si>
    <t>87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</si>
  <si>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</si>
  <si>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</si>
  <si>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-364547184</t>
  </si>
  <si>
    <t>88</t>
  </si>
  <si>
    <t>721226512</t>
  </si>
  <si>
    <t>Zápachová uzávěrka podomítková pro pračku a myčku DN 50</t>
  </si>
  <si>
    <t>-1066535522</t>
  </si>
  <si>
    <t>Pračka, myčka</t>
  </si>
  <si>
    <t>89</t>
  </si>
  <si>
    <t>28615689</t>
  </si>
  <si>
    <t>zátka hrdlová odpadní HTM DN 50</t>
  </si>
  <si>
    <t>1017210043</t>
  </si>
  <si>
    <t>Příprava dřez, pračka, myčka</t>
  </si>
  <si>
    <t>90</t>
  </si>
  <si>
    <t>721290111</t>
  </si>
  <si>
    <t>Zkouška těsnosti potrubí kanalizace vodou DN do 125</t>
  </si>
  <si>
    <t>1773864600</t>
  </si>
  <si>
    <t>91</t>
  </si>
  <si>
    <t>998721123</t>
  </si>
  <si>
    <t>Přesun hmot tonážní pro vnitřní kanalizaci ruční v objektech v přes 12 do 24 m</t>
  </si>
  <si>
    <t>-1846167900</t>
  </si>
  <si>
    <t>92</t>
  </si>
  <si>
    <t>998721129</t>
  </si>
  <si>
    <t>Příplatek k ručnímu přesunu hmot tonážnímu pro vnitřní kanalizaci za zvětšený přesun ZKD 50 m</t>
  </si>
  <si>
    <t>729276900</t>
  </si>
  <si>
    <t>0,017*2 'Přepočtené koeficientem množství</t>
  </si>
  <si>
    <t>722</t>
  </si>
  <si>
    <t>Zdravotechnika - vnitřní vodovod</t>
  </si>
  <si>
    <t>93</t>
  </si>
  <si>
    <t>722170801</t>
  </si>
  <si>
    <t>Demontáž rozvodů vody z plastů D do 25</t>
  </si>
  <si>
    <t>1087389557</t>
  </si>
  <si>
    <t>Rozvody v koupelně</t>
  </si>
  <si>
    <t>2,5*2</t>
  </si>
  <si>
    <t>Rozvod WC</t>
  </si>
  <si>
    <t>94</t>
  </si>
  <si>
    <t>722174022</t>
  </si>
  <si>
    <t>Potrubí vodovodní plastové PPR svar polyfúze PN 20 D 20x3,4 mm</t>
  </si>
  <si>
    <t>-195908543</t>
  </si>
  <si>
    <t>Vodovod kuchyně</t>
  </si>
  <si>
    <t>2,5*2+1+1</t>
  </si>
  <si>
    <t>7*2</t>
  </si>
  <si>
    <t>95</t>
  </si>
  <si>
    <t>722174062</t>
  </si>
  <si>
    <t>Potrubí vodovodní plastové křížení PPR svar polyfúze PN 20 D 20x3,4 mm</t>
  </si>
  <si>
    <t>2024148243</t>
  </si>
  <si>
    <t>96</t>
  </si>
  <si>
    <t>722179191</t>
  </si>
  <si>
    <t>Příplatek k rozvodu vody z plastů za malý rozsah prací na zakázce do 20 m</t>
  </si>
  <si>
    <t>soubor</t>
  </si>
  <si>
    <t>205003705</t>
  </si>
  <si>
    <t>97</t>
  </si>
  <si>
    <t>722179192</t>
  </si>
  <si>
    <t>Příplatek k rozvodu vody z plastů za potrubí do D 32 mm do 15 svarů</t>
  </si>
  <si>
    <t>1326227047</t>
  </si>
  <si>
    <t>98</t>
  </si>
  <si>
    <t>722181231</t>
  </si>
  <si>
    <t>Ochrana vodovodního potrubí přilepenými termoizolačními trubicemi z PE tl přes 9 do 13 mm DN do 22 mm</t>
  </si>
  <si>
    <t>1868998108</t>
  </si>
  <si>
    <t>99</t>
  </si>
  <si>
    <t>722181812</t>
  </si>
  <si>
    <t>Demontáž plstěných pásů z trub D do 50</t>
  </si>
  <si>
    <t>1062678598</t>
  </si>
  <si>
    <t>11,5</t>
  </si>
  <si>
    <t>100</t>
  </si>
  <si>
    <t>722190401</t>
  </si>
  <si>
    <t>Vyvedení a upevnění výpustku DN do 25</t>
  </si>
  <si>
    <t>420808880</t>
  </si>
  <si>
    <t>Kuchyně pro dřez,myčku,pračku</t>
  </si>
  <si>
    <t>2+1+1</t>
  </si>
  <si>
    <t>Koupelna umyvadlo a sprcha</t>
  </si>
  <si>
    <t>2+2</t>
  </si>
  <si>
    <t>101</t>
  </si>
  <si>
    <t>722190901</t>
  </si>
  <si>
    <t>Uzavření nebo otevření vodovodního potrubí při opravách</t>
  </si>
  <si>
    <t>1608299080</t>
  </si>
  <si>
    <t>102</t>
  </si>
  <si>
    <t>722220152</t>
  </si>
  <si>
    <t>Nástěnka závitová plastová PPR PN 20 DN 20 x G 1/2"</t>
  </si>
  <si>
    <t>1750992353</t>
  </si>
  <si>
    <t>Dřez,myčka,pračka</t>
  </si>
  <si>
    <t>Koupelna umyvadlo</t>
  </si>
  <si>
    <t>103</t>
  </si>
  <si>
    <t>722220161</t>
  </si>
  <si>
    <t>Nástěnný komplet plastový PPR PN 20 DN 20 x G 1/2"</t>
  </si>
  <si>
    <t>2134690238</t>
  </si>
  <si>
    <t>104</t>
  </si>
  <si>
    <t>722220861</t>
  </si>
  <si>
    <t>Demontáž armatur závitových se dvěma závity G do 3/4</t>
  </si>
  <si>
    <t>1726608180</t>
  </si>
  <si>
    <t>Rohový ventil k WC</t>
  </si>
  <si>
    <t>105</t>
  </si>
  <si>
    <t>722220872</t>
  </si>
  <si>
    <t>Demontáž armatur závitových se dvěma závity a šroubením G přes 3/8 do 3/4</t>
  </si>
  <si>
    <t>305618661</t>
  </si>
  <si>
    <t>Hadička k WC</t>
  </si>
  <si>
    <t>106</t>
  </si>
  <si>
    <t>722232172</t>
  </si>
  <si>
    <t>Kohout kulový rohový G 3/4" PN 42 do 185°C plnoprůtokový s vnějším a vnitřním závitem</t>
  </si>
  <si>
    <t>-1099183573</t>
  </si>
  <si>
    <t>Kuchyně pro dřez</t>
  </si>
  <si>
    <t xml:space="preserve">Koupelna umyvadlo </t>
  </si>
  <si>
    <t>107</t>
  </si>
  <si>
    <t>722239101</t>
  </si>
  <si>
    <t>Montáž armatur vodovodních se dvěma závity G 1/2"</t>
  </si>
  <si>
    <t>-416465518</t>
  </si>
  <si>
    <t>Hadice k umyvadlu</t>
  </si>
  <si>
    <t>108</t>
  </si>
  <si>
    <t>55190005</t>
  </si>
  <si>
    <t>flexi hadice ohebná k baterii D 8x12mm F 1/2"xM10 500mm</t>
  </si>
  <si>
    <t>-721699724</t>
  </si>
  <si>
    <t>109</t>
  </si>
  <si>
    <t>722290234</t>
  </si>
  <si>
    <t>Proplach a dezinfekce vodovodního potrubí DN do 80</t>
  </si>
  <si>
    <t>-813873586</t>
  </si>
  <si>
    <t>110</t>
  </si>
  <si>
    <t>722290246</t>
  </si>
  <si>
    <t>Zkouška těsnosti vodovodního potrubí plastového DN do 40</t>
  </si>
  <si>
    <t>1495577807</t>
  </si>
  <si>
    <t>111</t>
  </si>
  <si>
    <t>998722123</t>
  </si>
  <si>
    <t>Přesun hmot tonážní pro vnitřní vodovod ruční v objektech v přes 12 do 24 m</t>
  </si>
  <si>
    <t>2020246043</t>
  </si>
  <si>
    <t>112</t>
  </si>
  <si>
    <t>998722129</t>
  </si>
  <si>
    <t>Příplatek k ručnímu k přesunu hmot tonážnímu pro vnitřní vodovod za zvětšený přesun ZKD 50 m</t>
  </si>
  <si>
    <t>757895352</t>
  </si>
  <si>
    <t>0,03*2 'Přepočtené koeficientem množství</t>
  </si>
  <si>
    <t>723</t>
  </si>
  <si>
    <t>Zdravotechnika - vnitřní plynovod</t>
  </si>
  <si>
    <t>113</t>
  </si>
  <si>
    <t>722130901</t>
  </si>
  <si>
    <t>Potrubí pozinkované závitové zazátkování vývodu</t>
  </si>
  <si>
    <t>-69628902</t>
  </si>
  <si>
    <t>Zazátkování plynového potrubí</t>
  </si>
  <si>
    <t>114</t>
  </si>
  <si>
    <t>31944406</t>
  </si>
  <si>
    <t>zátka litinová s vnějším závitem zinkovaná DN 1"</t>
  </si>
  <si>
    <t>-1425853532</t>
  </si>
  <si>
    <t>115</t>
  </si>
  <si>
    <t>723150801</t>
  </si>
  <si>
    <t>Demontáž potrubí ocelové hladké svařované D do 32</t>
  </si>
  <si>
    <t>-1121889308</t>
  </si>
  <si>
    <t>116</t>
  </si>
  <si>
    <t>723160804</t>
  </si>
  <si>
    <t>Demontáž přípojka k plynoměru na závit bez ochozu G 1</t>
  </si>
  <si>
    <t>pár</t>
  </si>
  <si>
    <t>-1019492264</t>
  </si>
  <si>
    <t>117</t>
  </si>
  <si>
    <t>723160831</t>
  </si>
  <si>
    <t>Demontáž rozpěrky k plynoměru G 1</t>
  </si>
  <si>
    <t>-1829493178</t>
  </si>
  <si>
    <t>118</t>
  </si>
  <si>
    <t>723260801</t>
  </si>
  <si>
    <t>Demontáž plynoměrů G 2 nebo G 4 nebo G 10 max. průtok do 16 m3/hod.</t>
  </si>
  <si>
    <t>1494278558</t>
  </si>
  <si>
    <t>119</t>
  </si>
  <si>
    <t>998723123</t>
  </si>
  <si>
    <t>Přesun hmot tonážní pro vnitřní plynovod ruční v objektech v přes 12 do 24 m</t>
  </si>
  <si>
    <t>-1426681829</t>
  </si>
  <si>
    <t>120</t>
  </si>
  <si>
    <t>998723129</t>
  </si>
  <si>
    <t>Příplatek k ručnímu přesunu hmot tonážnímu pro vnitřní plynovod za zvětšený přesun ZKD 50 m</t>
  </si>
  <si>
    <t>-1135045832</t>
  </si>
  <si>
    <t>0,001*2 'Přepočtené koeficientem množství</t>
  </si>
  <si>
    <t>725</t>
  </si>
  <si>
    <t>Zdravotechnika - zařizovací předměty</t>
  </si>
  <si>
    <t>121</t>
  </si>
  <si>
    <t>725110814</t>
  </si>
  <si>
    <t>Demontáž klozetu Kombi</t>
  </si>
  <si>
    <t>-1939972324</t>
  </si>
  <si>
    <t>400</t>
  </si>
  <si>
    <t>725119122</t>
  </si>
  <si>
    <t>Montáž klozetových mís kombi</t>
  </si>
  <si>
    <t>-1856919324</t>
  </si>
  <si>
    <t>401</t>
  </si>
  <si>
    <t>H8257260002413</t>
  </si>
  <si>
    <t>Wc kombi komplet stojící Jika Lyra Plus bílá zadní odpad H8257260002413</t>
  </si>
  <si>
    <t>17344390</t>
  </si>
  <si>
    <t>402</t>
  </si>
  <si>
    <t>725119131</t>
  </si>
  <si>
    <t>Montáž klozetových sedátek standardních</t>
  </si>
  <si>
    <t>1937605289</t>
  </si>
  <si>
    <t>403</t>
  </si>
  <si>
    <t>6000021830</t>
  </si>
  <si>
    <t>Sedátko WC Jika Lyra Plus pro WC kombi</t>
  </si>
  <si>
    <t>659330045</t>
  </si>
  <si>
    <t>124</t>
  </si>
  <si>
    <t>725210821</t>
  </si>
  <si>
    <t>Demontáž umyvadel bez výtokových armatur</t>
  </si>
  <si>
    <t>1182693786</t>
  </si>
  <si>
    <t>404</t>
  </si>
  <si>
    <t>725219102</t>
  </si>
  <si>
    <t>Montáž umyvadla připevněného na šrouby do zdiva</t>
  </si>
  <si>
    <t>-516130099</t>
  </si>
  <si>
    <t>405</t>
  </si>
  <si>
    <t>109620001041</t>
  </si>
  <si>
    <t>Umyvadlo Laufen Pro S 55x46,5 cm otvor pro baterii uprostřed H8109620001041</t>
  </si>
  <si>
    <t>1000682167</t>
  </si>
  <si>
    <t>127</t>
  </si>
  <si>
    <t>725220851</t>
  </si>
  <si>
    <t>Demontáž van akrylátových</t>
  </si>
  <si>
    <t>368020279</t>
  </si>
  <si>
    <t>128</t>
  </si>
  <si>
    <t>725244907</t>
  </si>
  <si>
    <t>Montáž zástěny sprchové rohové (sprchový kout)</t>
  </si>
  <si>
    <t>724110656</t>
  </si>
  <si>
    <t>129</t>
  </si>
  <si>
    <t>SIKOSK80100</t>
  </si>
  <si>
    <t>Sprchový kout obdélník 80x100 cm SAT SK SIKOSK80100</t>
  </si>
  <si>
    <t>83656923</t>
  </si>
  <si>
    <t>130</t>
  </si>
  <si>
    <t>725291653</t>
  </si>
  <si>
    <t>Montáž zásobníku toaletních papírů</t>
  </si>
  <si>
    <t>-934026209</t>
  </si>
  <si>
    <t>131</t>
  </si>
  <si>
    <t>SATDPROJ26</t>
  </si>
  <si>
    <t>Držák toaletního papíru SAT Project chrom SATDPROJ26</t>
  </si>
  <si>
    <t>379639321</t>
  </si>
  <si>
    <t>132</t>
  </si>
  <si>
    <t>725291666</t>
  </si>
  <si>
    <t>Montáž háčku</t>
  </si>
  <si>
    <t>-1131464240</t>
  </si>
  <si>
    <t>133</t>
  </si>
  <si>
    <t>SATDPROJ21</t>
  </si>
  <si>
    <t>Háček SAT Project chrom SATDPROJ21</t>
  </si>
  <si>
    <t>262227929</t>
  </si>
  <si>
    <t>134</t>
  </si>
  <si>
    <t>725310823</t>
  </si>
  <si>
    <t>Demontáž dřez jednoduchý vestavěný v kuchyňských sestavách bez výtokových armatur</t>
  </si>
  <si>
    <t>-1662285191</t>
  </si>
  <si>
    <t>135</t>
  </si>
  <si>
    <t>725610810</t>
  </si>
  <si>
    <t>Demontáž sporáků plynových</t>
  </si>
  <si>
    <t>-1879950139</t>
  </si>
  <si>
    <t>136</t>
  </si>
  <si>
    <t>725819202</t>
  </si>
  <si>
    <t>Montáž ventilů nástěnných G 3/4"</t>
  </si>
  <si>
    <t>2050097997</t>
  </si>
  <si>
    <t>406</t>
  </si>
  <si>
    <t>RR258</t>
  </si>
  <si>
    <t>Pračkový ventil Geos AGT s mezikusem RR 258 3/4 GEOS RR258</t>
  </si>
  <si>
    <t>2088501980</t>
  </si>
  <si>
    <t>138</t>
  </si>
  <si>
    <t>725820801</t>
  </si>
  <si>
    <t>Demontáž baterie nástěnné do G 3 / 4</t>
  </si>
  <si>
    <t>374613304</t>
  </si>
  <si>
    <t>Dřez,umyvadlo,vana</t>
  </si>
  <si>
    <t>408</t>
  </si>
  <si>
    <t>725829131</t>
  </si>
  <si>
    <t>Montáž baterie umyvadlové stojánkové G 1/2" ostatní typ</t>
  </si>
  <si>
    <t>1994993666</t>
  </si>
  <si>
    <t>409</t>
  </si>
  <si>
    <t>902030</t>
  </si>
  <si>
    <t>Umyvadlová baterie Novaservis Titania Cosmos s clic-clacem chrom 90203,0</t>
  </si>
  <si>
    <t>178610343</t>
  </si>
  <si>
    <t>410</t>
  </si>
  <si>
    <t>725849411</t>
  </si>
  <si>
    <t>Montáž baterie sprchové nástěnná s nastavitelnou výškou sprchy</t>
  </si>
  <si>
    <t>1283140848</t>
  </si>
  <si>
    <t>411</t>
  </si>
  <si>
    <t>960650E</t>
  </si>
  <si>
    <t>Sprchová baterie Novaservis Titania Fresh Eco se sprchovým setem 100 mm chrom 96065,0E</t>
  </si>
  <si>
    <t>1053386752</t>
  </si>
  <si>
    <t>144</t>
  </si>
  <si>
    <t>725859101</t>
  </si>
  <si>
    <t>Montáž ventilů odpadních do DN 32 pro zařizovací předměty</t>
  </si>
  <si>
    <t>1084188043</t>
  </si>
  <si>
    <t>145</t>
  </si>
  <si>
    <t>50105000</t>
  </si>
  <si>
    <t>Hansgrohe soupravy Odtoková Push-Open pro 50105000</t>
  </si>
  <si>
    <t>-940095341</t>
  </si>
  <si>
    <t>146</t>
  </si>
  <si>
    <t>725860812</t>
  </si>
  <si>
    <t>Demontáž uzávěrů zápachu dvojitých</t>
  </si>
  <si>
    <t>452699529</t>
  </si>
  <si>
    <t>412</t>
  </si>
  <si>
    <t>725869101</t>
  </si>
  <si>
    <t>Montáž zápachových uzávěrek umyvadlových do DN 40</t>
  </si>
  <si>
    <t>439478442</t>
  </si>
  <si>
    <t>413</t>
  </si>
  <si>
    <t>SIFMLUX</t>
  </si>
  <si>
    <t>Sifon umyvadlový Optima 5/4 CR SIFMLUX</t>
  </si>
  <si>
    <t>673155258</t>
  </si>
  <si>
    <t>149</t>
  </si>
  <si>
    <t>998725123</t>
  </si>
  <si>
    <t>Přesun hmot tonážní pro zařizovací předměty ruční v objektech v přes 12 do 24 m</t>
  </si>
  <si>
    <t>466564524</t>
  </si>
  <si>
    <t>150</t>
  </si>
  <si>
    <t>998725129</t>
  </si>
  <si>
    <t>Příplatek k ručnímu přesunu hmot tonážnímu pro zařizovací předměty za zvětšený přesun ZKD 50 m</t>
  </si>
  <si>
    <t>-146209146</t>
  </si>
  <si>
    <t>0,141*2 'Přepočtené koeficientem množství</t>
  </si>
  <si>
    <t>733</t>
  </si>
  <si>
    <t>Ústřední vytápění - rozvodné potrubí</t>
  </si>
  <si>
    <t>154</t>
  </si>
  <si>
    <t>733120815</t>
  </si>
  <si>
    <t>Demontáž potrubí ocelového hladkého D do 38</t>
  </si>
  <si>
    <t>1691110934</t>
  </si>
  <si>
    <t>155</t>
  </si>
  <si>
    <t>733221102</t>
  </si>
  <si>
    <t>Potrubí měděné měkké spojované měkkým pájením D 15x1 mm</t>
  </si>
  <si>
    <t>1293074900</t>
  </si>
  <si>
    <t>156</t>
  </si>
  <si>
    <t>733291101</t>
  </si>
  <si>
    <t>Zkouška těsnosti potrubí měděné D do 35x1,5</t>
  </si>
  <si>
    <t>2036503916</t>
  </si>
  <si>
    <t>157</t>
  </si>
  <si>
    <t>733291902</t>
  </si>
  <si>
    <t>Propojení potrubí měděného při opravě D 15x1 mm</t>
  </si>
  <si>
    <t>1475998931</t>
  </si>
  <si>
    <t>158</t>
  </si>
  <si>
    <t>733390304</t>
  </si>
  <si>
    <t>Napuštění potrubí vytápění</t>
  </si>
  <si>
    <t>-992056784</t>
  </si>
  <si>
    <t>159</t>
  </si>
  <si>
    <t>998733123</t>
  </si>
  <si>
    <t>Přesun hmot tonážní pro rozvody potrubí ruční v objektech v přes 12 do 24 m</t>
  </si>
  <si>
    <t>-1069103500</t>
  </si>
  <si>
    <t>160</t>
  </si>
  <si>
    <t>998733129</t>
  </si>
  <si>
    <t>Příplatek k ručnímu přesunu hmot tonážnímu pro rozvody potrubí za zvětšený přesun ZKD 50 m</t>
  </si>
  <si>
    <t>884417697</t>
  </si>
  <si>
    <t>734</t>
  </si>
  <si>
    <t>Ústřední vytápění - armatury</t>
  </si>
  <si>
    <t>161</t>
  </si>
  <si>
    <t>734221682</t>
  </si>
  <si>
    <t>Termostatická hlavice kapalinová PN 10 do 110°C otopných těles VK</t>
  </si>
  <si>
    <t>-650972359</t>
  </si>
  <si>
    <t>Koupelna žebřík</t>
  </si>
  <si>
    <t>162</t>
  </si>
  <si>
    <t>734261406</t>
  </si>
  <si>
    <t>Armatura připojovací přímá G 1/2x18 PN 10 do 110°C radiátorů typu VK</t>
  </si>
  <si>
    <t>1564225071</t>
  </si>
  <si>
    <t>163</t>
  </si>
  <si>
    <t>734261734</t>
  </si>
  <si>
    <t>Šroubení regulační radiátorové přímé G 1/2x16 bez vypouštění pro adaptér</t>
  </si>
  <si>
    <t>1273034276</t>
  </si>
  <si>
    <t>164</t>
  </si>
  <si>
    <t>998734123</t>
  </si>
  <si>
    <t>Přesun hmot tonážní pro armatury ruční v objektech v přes 12 do 24 m</t>
  </si>
  <si>
    <t>784147898</t>
  </si>
  <si>
    <t>165</t>
  </si>
  <si>
    <t>998734129</t>
  </si>
  <si>
    <t>Příplatek k ručnímu přesunu hmot tonážnímu pro armatury za zvětšený přesun ZKD 50 m</t>
  </si>
  <si>
    <t>-2049671766</t>
  </si>
  <si>
    <t>735</t>
  </si>
  <si>
    <t>Ústřední vytápění - otopná tělesa</t>
  </si>
  <si>
    <t>166</t>
  </si>
  <si>
    <t>735000912</t>
  </si>
  <si>
    <t>Vyregulování ventilu nebo kohoutu dvojregulačního s termostatickým ovládáním</t>
  </si>
  <si>
    <t>1676902311</t>
  </si>
  <si>
    <t>167</t>
  </si>
  <si>
    <t>735-1</t>
  </si>
  <si>
    <t>Zamrazení potrubí s montáží ucpávek kvůli nátěru radiátorů, pokud nelze systém pouze v bytu vypustit</t>
  </si>
  <si>
    <t>ks</t>
  </si>
  <si>
    <t>-1344413261</t>
  </si>
  <si>
    <t>Při demontáži radiátorů</t>
  </si>
  <si>
    <t>Při zpětné montáži radiátorů</t>
  </si>
  <si>
    <t>168</t>
  </si>
  <si>
    <t>735111810</t>
  </si>
  <si>
    <t>Demontáž otopného tělesa litinového článkového</t>
  </si>
  <si>
    <t>2021846124</t>
  </si>
  <si>
    <t>Obývací pokoj</t>
  </si>
  <si>
    <t>0,24*12</t>
  </si>
  <si>
    <t>Kuchyň</t>
  </si>
  <si>
    <t>0,24*16</t>
  </si>
  <si>
    <t>169</t>
  </si>
  <si>
    <t>735117110</t>
  </si>
  <si>
    <t>Odpojení a připojení otopného tělesa litinového po nátěru</t>
  </si>
  <si>
    <t>641936237</t>
  </si>
  <si>
    <t>170</t>
  </si>
  <si>
    <t>735118110</t>
  </si>
  <si>
    <t>Zkoušky těsnosti otopných těles litinových článkových vodou</t>
  </si>
  <si>
    <t>606694894</t>
  </si>
  <si>
    <t>171</t>
  </si>
  <si>
    <t>735161811</t>
  </si>
  <si>
    <t>Demontáž otopného tělesa trubkového dl do 1500 mm</t>
  </si>
  <si>
    <t>992658607</t>
  </si>
  <si>
    <t>172</t>
  </si>
  <si>
    <t>735164511</t>
  </si>
  <si>
    <t>Montáž otopného tělesa trubkového na stěnu výšky tělesa do 1500 mm</t>
  </si>
  <si>
    <t>699993991</t>
  </si>
  <si>
    <t>173</t>
  </si>
  <si>
    <t>KRD.KLC12206000M10</t>
  </si>
  <si>
    <t>KORALUX LINEAR CLASSIC - M 1220/0600</t>
  </si>
  <si>
    <t>838023925</t>
  </si>
  <si>
    <t>174</t>
  </si>
  <si>
    <t>735191902</t>
  </si>
  <si>
    <t>Vyzkoušení otopných těles litinových po opravě tlakem</t>
  </si>
  <si>
    <t>2073506756</t>
  </si>
  <si>
    <t>175</t>
  </si>
  <si>
    <t>735191904</t>
  </si>
  <si>
    <t>Vyčištění otopných těles litinových proplachem vodou</t>
  </si>
  <si>
    <t>1610875334</t>
  </si>
  <si>
    <t>176</t>
  </si>
  <si>
    <t>735191905</t>
  </si>
  <si>
    <t>Odvzdušnění otopných těles</t>
  </si>
  <si>
    <t>-2142414326</t>
  </si>
  <si>
    <t>177</t>
  </si>
  <si>
    <t>735191910</t>
  </si>
  <si>
    <t>Napuštění vody do otopných těles</t>
  </si>
  <si>
    <t>-88908734</t>
  </si>
  <si>
    <t>0,6*1,22</t>
  </si>
  <si>
    <t>178</t>
  </si>
  <si>
    <t>735192911</t>
  </si>
  <si>
    <t>Zpětná montáž otopných těles článkových litinových</t>
  </si>
  <si>
    <t>177131549</t>
  </si>
  <si>
    <t>179</t>
  </si>
  <si>
    <t>735494811</t>
  </si>
  <si>
    <t>Vypuštění vody z otopných těles</t>
  </si>
  <si>
    <t>186329274</t>
  </si>
  <si>
    <t>180</t>
  </si>
  <si>
    <t>998735123</t>
  </si>
  <si>
    <t>Přesun hmot tonážní pro otopná tělesa ruční v objektech v přes 12 do 24 m</t>
  </si>
  <si>
    <t>-788755783</t>
  </si>
  <si>
    <t>181</t>
  </si>
  <si>
    <t>998735129</t>
  </si>
  <si>
    <t>Příplatek k ručnímu přesunu hmot tonážnímu pro otopná tělesa za zvětšený přesun ZKD 50 m</t>
  </si>
  <si>
    <t>-659833137</t>
  </si>
  <si>
    <t>0,01*2 'Přepočtené koeficientem množství</t>
  </si>
  <si>
    <t>741</t>
  </si>
  <si>
    <t>Elektroinstalace - silnoproud</t>
  </si>
  <si>
    <t>182</t>
  </si>
  <si>
    <t>741-1</t>
  </si>
  <si>
    <t>Vyřízení a zabezpečení navýšení příkonu do bytu</t>
  </si>
  <si>
    <t>2045480007</t>
  </si>
  <si>
    <t>183</t>
  </si>
  <si>
    <t>741112001</t>
  </si>
  <si>
    <t>Montáž krabice zapuštěná plastová kruhová</t>
  </si>
  <si>
    <t>215844889</t>
  </si>
  <si>
    <t>184</t>
  </si>
  <si>
    <t>34571521</t>
  </si>
  <si>
    <t>krabice pod omítku PVC odbočná kruhová D 70mm s víčkem a svorkovnicí</t>
  </si>
  <si>
    <t>-208117439</t>
  </si>
  <si>
    <t>185</t>
  </si>
  <si>
    <t>741112061</t>
  </si>
  <si>
    <t>Montáž krabice přístrojová zapuštěná plastová kruhová</t>
  </si>
  <si>
    <t>1010256374</t>
  </si>
  <si>
    <t>186</t>
  </si>
  <si>
    <t>1188894</t>
  </si>
  <si>
    <t>KRABICE PRISTROJOVA KP 68/2 KA MELKA</t>
  </si>
  <si>
    <t>-1790985029</t>
  </si>
  <si>
    <t>187</t>
  </si>
  <si>
    <t>741122005</t>
  </si>
  <si>
    <t>Montáž kabel Cu bez ukončení uložený pod omítku plný plochý 3x1 až 2,5 mm2 (CYKYLo)</t>
  </si>
  <si>
    <t>-512199888</t>
  </si>
  <si>
    <t>68+127</t>
  </si>
  <si>
    <t>188</t>
  </si>
  <si>
    <t>34109513</t>
  </si>
  <si>
    <t>kabel instalační plochý jádro Cu plné izolace PVC plášť PVC 450/750V (CYKYLo) 3x1,5mm2</t>
  </si>
  <si>
    <t>363857531</t>
  </si>
  <si>
    <t>SVĚTLA</t>
  </si>
  <si>
    <t>Světelný okruh 1</t>
  </si>
  <si>
    <t xml:space="preserve">Obývací pokoj </t>
  </si>
  <si>
    <t>Světelný okruh 2</t>
  </si>
  <si>
    <t xml:space="preserve">Koupelna </t>
  </si>
  <si>
    <t>68*1,2 'Přepočtené koeficientem množství</t>
  </si>
  <si>
    <t>189</t>
  </si>
  <si>
    <t>34109517</t>
  </si>
  <si>
    <t>kabel instalační plochý jádro Cu plné izolace PVC plášť PVC 450/750V (CYKYLo) 3x2,5mm2</t>
  </si>
  <si>
    <t>1470287600</t>
  </si>
  <si>
    <t>ZÁSUVKY</t>
  </si>
  <si>
    <t>Samostatný přívod kuchyně myčka</t>
  </si>
  <si>
    <t xml:space="preserve">Samostatný přívod  kuchyně pračka </t>
  </si>
  <si>
    <t>Samostatný přívod kuchyně 2 dvojzásuvky linka</t>
  </si>
  <si>
    <t>14*2</t>
  </si>
  <si>
    <t>Zásuvkový obvod 1</t>
  </si>
  <si>
    <t>Zásuvkový obvod 2</t>
  </si>
  <si>
    <t>127*1,2 'Přepočtené koeficientem množství</t>
  </si>
  <si>
    <t>190</t>
  </si>
  <si>
    <t>741122031</t>
  </si>
  <si>
    <t>Montáž kabel Cu bez ukončení uložený pod omítku plný kulatý 5x1,5 až 2,5 mm2 (CYKY)</t>
  </si>
  <si>
    <t>1739020425</t>
  </si>
  <si>
    <t>Sporák</t>
  </si>
  <si>
    <t>191</t>
  </si>
  <si>
    <t>34111094</t>
  </si>
  <si>
    <t>kabel instalační jádro Cu plné izolace PVC plášť PVC 450/750V (CYKY) 5x2,5mm2</t>
  </si>
  <si>
    <t>-868246050</t>
  </si>
  <si>
    <t>15*1,2 'Přepočtené koeficientem množství</t>
  </si>
  <si>
    <t>192</t>
  </si>
  <si>
    <t>741130001</t>
  </si>
  <si>
    <t>Ukončení vodič izolovaný do 2,5mm2 v rozváděči nebo na přístroji</t>
  </si>
  <si>
    <t>-1614110685</t>
  </si>
  <si>
    <t>193</t>
  </si>
  <si>
    <t>741130004</t>
  </si>
  <si>
    <t>Ukončení vodič izolovaný do 6 mm2 v rozváděči nebo na přístroji</t>
  </si>
  <si>
    <t>-562061316</t>
  </si>
  <si>
    <t>194</t>
  </si>
  <si>
    <t>741130021</t>
  </si>
  <si>
    <t>Ukončení vodič izolovaný do 2,5 mm2 na svorkovnici</t>
  </si>
  <si>
    <t>-1127441035</t>
  </si>
  <si>
    <t>195</t>
  </si>
  <si>
    <t>741-2</t>
  </si>
  <si>
    <t>Demontáž původních rozvodů elektro</t>
  </si>
  <si>
    <t>1893637543</t>
  </si>
  <si>
    <t>196</t>
  </si>
  <si>
    <t>741210001</t>
  </si>
  <si>
    <t>Montáž rozvodnice oceloplechová nebo plastová běžná do 20 kg</t>
  </si>
  <si>
    <t>255081863</t>
  </si>
  <si>
    <t>197</t>
  </si>
  <si>
    <t>35711015</t>
  </si>
  <si>
    <t>rozvodnice nástěnná, plné dveře, IP41, 24 modulárních jednotek, vč. N/pE</t>
  </si>
  <si>
    <t>-1382775652</t>
  </si>
  <si>
    <t>198</t>
  </si>
  <si>
    <t>741210833</t>
  </si>
  <si>
    <t>Demontáž rozvodnic plastových na povrchu s krytím do IPx4 plochou přes 0,2 m2</t>
  </si>
  <si>
    <t>-1757028459</t>
  </si>
  <si>
    <t>199</t>
  </si>
  <si>
    <t>741213811</t>
  </si>
  <si>
    <t>Demontáž kabelu silového z rozvodnice průřezu žil do 4 mm2 bez zachování funkčnosti</t>
  </si>
  <si>
    <t>451013422</t>
  </si>
  <si>
    <t>200</t>
  </si>
  <si>
    <t>741240022</t>
  </si>
  <si>
    <t>Montáž příslušenství rozvoden - tabulka pro přístroje lepená</t>
  </si>
  <si>
    <t>-16353476</t>
  </si>
  <si>
    <t>201</t>
  </si>
  <si>
    <t>741310101</t>
  </si>
  <si>
    <t>Montáž vypínač (polo)zapuštěný bezšroubové připojení 1-jednopólový</t>
  </si>
  <si>
    <t>-1583823535</t>
  </si>
  <si>
    <t>Šatna</t>
  </si>
  <si>
    <t>Ložnice</t>
  </si>
  <si>
    <t>203</t>
  </si>
  <si>
    <t>8500142041</t>
  </si>
  <si>
    <t>Spínač kompletní řazení 1 ABB Tango bílá</t>
  </si>
  <si>
    <t>1759296404</t>
  </si>
  <si>
    <t>Obývací pokoj s kuchyní</t>
  </si>
  <si>
    <t>205</t>
  </si>
  <si>
    <t>ABB.3901GA00010B1</t>
  </si>
  <si>
    <t>Rámeček jednonásobný</t>
  </si>
  <si>
    <t>-1158378502</t>
  </si>
  <si>
    <t>206</t>
  </si>
  <si>
    <t>741310122</t>
  </si>
  <si>
    <t>Montáž přepínač (polo)zapuštěný bezšroubové připojení 6-střídavý</t>
  </si>
  <si>
    <t>1056440937</t>
  </si>
  <si>
    <t>207</t>
  </si>
  <si>
    <t>ABB.355306289B1</t>
  </si>
  <si>
    <t>Přepínač střídavý, řazení 6</t>
  </si>
  <si>
    <t>-1974313976</t>
  </si>
  <si>
    <t>208</t>
  </si>
  <si>
    <t>ABB.3558A06340</t>
  </si>
  <si>
    <t>Přístroj přepínače střídavého, řazení 6, 6So</t>
  </si>
  <si>
    <t>812546259</t>
  </si>
  <si>
    <t>209</t>
  </si>
  <si>
    <t>741310401</t>
  </si>
  <si>
    <t>Montáž spínač tří/čtyřpólový nástěnný do 16 A prostředí normální</t>
  </si>
  <si>
    <t>-1679240618</t>
  </si>
  <si>
    <t>Kuchyň- sporák</t>
  </si>
  <si>
    <t>210</t>
  </si>
  <si>
    <t>10.627.428</t>
  </si>
  <si>
    <t>Kombinace S25 JEPF sporáková pod omítku</t>
  </si>
  <si>
    <t>354257898</t>
  </si>
  <si>
    <t>211</t>
  </si>
  <si>
    <t>741311875</t>
  </si>
  <si>
    <t>Demontáž spínačů zapuštěných normálních do 10 A šroubových bez zachování funkčnosti do 4 svorek</t>
  </si>
  <si>
    <t>-351292348</t>
  </si>
  <si>
    <t>spíž</t>
  </si>
  <si>
    <t>212</t>
  </si>
  <si>
    <t>741312011</t>
  </si>
  <si>
    <t>Montáž odpojovač třípólový do 500 V do 400 A bez zapojení</t>
  </si>
  <si>
    <t>-2035849459</t>
  </si>
  <si>
    <t>Hlavní vypínač</t>
  </si>
  <si>
    <t>213</t>
  </si>
  <si>
    <t>1000287288</t>
  </si>
  <si>
    <t>OEZ:42333 MSO-32-3N Vypínač RP</t>
  </si>
  <si>
    <t>371422802</t>
  </si>
  <si>
    <t>214</t>
  </si>
  <si>
    <t>741313001</t>
  </si>
  <si>
    <t>Montáž zásuvka (polo)zapuštěná bezšroubové připojení 2P+PE se zapojením vodičů</t>
  </si>
  <si>
    <t>-948073168</t>
  </si>
  <si>
    <t>215</t>
  </si>
  <si>
    <t>ABB.55172389H3</t>
  </si>
  <si>
    <t>Zásuvka jednonásobná, chráněná</t>
  </si>
  <si>
    <t>-1643108758</t>
  </si>
  <si>
    <t>Kuchyně pračka</t>
  </si>
  <si>
    <t>Kuchyně myčka</t>
  </si>
  <si>
    <t>216</t>
  </si>
  <si>
    <t>34555241</t>
  </si>
  <si>
    <t>přístroj zásuvky zápustné jednonásobné, krytka s clonkami, bezšroubové svorky</t>
  </si>
  <si>
    <t>-2023228519</t>
  </si>
  <si>
    <t>217</t>
  </si>
  <si>
    <t>741313003</t>
  </si>
  <si>
    <t>Montáž zásuvka (polo)zapuštěná bezšroubové připojení 2x(2P+PE) dvojnásobná se zapojením vodičů</t>
  </si>
  <si>
    <t>793171547</t>
  </si>
  <si>
    <t>218</t>
  </si>
  <si>
    <t>ABB.5513AC02357B</t>
  </si>
  <si>
    <t>Zásuvka dvojnásobná s ochr. kolíky, s clonkami, s natočenou dutinou</t>
  </si>
  <si>
    <t>-261837884</t>
  </si>
  <si>
    <t>219</t>
  </si>
  <si>
    <t>741315823</t>
  </si>
  <si>
    <t>Demontáž zásuvek domovních normálních do 16A zapuštěných šroubových bez zachování funkčnosti 2P+PE</t>
  </si>
  <si>
    <t>-1873396857</t>
  </si>
  <si>
    <t>220</t>
  </si>
  <si>
    <t>741320105</t>
  </si>
  <si>
    <t>Montáž jistič jednopólový nn do 25 A ve skříni</t>
  </si>
  <si>
    <t>-2110418298</t>
  </si>
  <si>
    <t>2+6</t>
  </si>
  <si>
    <t>221</t>
  </si>
  <si>
    <t>35822111</t>
  </si>
  <si>
    <t>jistič 1pólový-charakteristika B 16A</t>
  </si>
  <si>
    <t>272769249</t>
  </si>
  <si>
    <t>222</t>
  </si>
  <si>
    <t>35822109</t>
  </si>
  <si>
    <t>jistič 1pólový-charakteristika B 10A</t>
  </si>
  <si>
    <t>1538755139</t>
  </si>
  <si>
    <t>Světelné okruhy</t>
  </si>
  <si>
    <t>223</t>
  </si>
  <si>
    <t>741320165</t>
  </si>
  <si>
    <t>Montáž jistič třípólový nn do 25 A ve skříni</t>
  </si>
  <si>
    <t>-1162190266</t>
  </si>
  <si>
    <t>sporák</t>
  </si>
  <si>
    <t>224</t>
  </si>
  <si>
    <t>35822401</t>
  </si>
  <si>
    <t>jistič 3pólový-charakteristika B 16A</t>
  </si>
  <si>
    <t>-928027263</t>
  </si>
  <si>
    <t>225</t>
  </si>
  <si>
    <t>741321003</t>
  </si>
  <si>
    <t>Montáž proudových chráničů dvoupólových nn do 25 A ve skříni</t>
  </si>
  <si>
    <t>300087827</t>
  </si>
  <si>
    <t>226</t>
  </si>
  <si>
    <t>35889206</t>
  </si>
  <si>
    <t>chránič proudový 4pólový 25A pracovního proudu 0,03A</t>
  </si>
  <si>
    <t>-1444711440</t>
  </si>
  <si>
    <t>227</t>
  </si>
  <si>
    <t>741322825</t>
  </si>
  <si>
    <t>Demontáž jistič jednopólový nn do 63 A ze skříně</t>
  </si>
  <si>
    <t>-451288325</t>
  </si>
  <si>
    <t>228</t>
  </si>
  <si>
    <t>741330335</t>
  </si>
  <si>
    <t>Montáž objímka se žárovkou</t>
  </si>
  <si>
    <t>-988524226</t>
  </si>
  <si>
    <t>Pokoj, kuchyně</t>
  </si>
  <si>
    <t>229</t>
  </si>
  <si>
    <t>34513187</t>
  </si>
  <si>
    <t>objímka žárovky E27 svorcová 13x1 keramická 1332-857 s kovovým kroužkem</t>
  </si>
  <si>
    <t>1139439593</t>
  </si>
  <si>
    <t>230</t>
  </si>
  <si>
    <t>34711210</t>
  </si>
  <si>
    <t xml:space="preserve">žárovka čirá E27/42W </t>
  </si>
  <si>
    <t>-661582943</t>
  </si>
  <si>
    <t>231</t>
  </si>
  <si>
    <t>741331032</t>
  </si>
  <si>
    <t>Montáž elektroměru třífázového bez zapojení vodičů</t>
  </si>
  <si>
    <t>-1135873643</t>
  </si>
  <si>
    <t>232</t>
  </si>
  <si>
    <t>741336841</t>
  </si>
  <si>
    <t>Demontáž elektroměr jednofázový nebo třífázový</t>
  </si>
  <si>
    <t>-1674991995</t>
  </si>
  <si>
    <t>233</t>
  </si>
  <si>
    <t>741336875</t>
  </si>
  <si>
    <t>Demontáž termostatu</t>
  </si>
  <si>
    <t>778550670</t>
  </si>
  <si>
    <t>Pro UT</t>
  </si>
  <si>
    <t>234</t>
  </si>
  <si>
    <t>741370002</t>
  </si>
  <si>
    <t>Montáž svítidlo žárovkové bytové stropní přisazené 1 zdroj se sklem</t>
  </si>
  <si>
    <t>-1941243623</t>
  </si>
  <si>
    <t>Koupelna, spíž, chodba</t>
  </si>
  <si>
    <t>235</t>
  </si>
  <si>
    <t>34825001</t>
  </si>
  <si>
    <t>svítidlo interiérové stropní přisazené kruhové D 200-300mm 1300-2000lm</t>
  </si>
  <si>
    <t>-31683044</t>
  </si>
  <si>
    <t>236</t>
  </si>
  <si>
    <t>741370032</t>
  </si>
  <si>
    <t>Montáž svítidlo žárovkové bytové nástěnné přisazené 1 zdroj se sklem</t>
  </si>
  <si>
    <t>-1027559374</t>
  </si>
  <si>
    <t>414</t>
  </si>
  <si>
    <t>ANDREALED</t>
  </si>
  <si>
    <t>LED osvětlení Focco 26 cm chrom ANDREALED</t>
  </si>
  <si>
    <t>391984573</t>
  </si>
  <si>
    <t>238</t>
  </si>
  <si>
    <t>741371843</t>
  </si>
  <si>
    <t>Demontáž svítidla bytového se standardní paticí přisazeného do 0,36 m2 bez zachováním funkčnosti</t>
  </si>
  <si>
    <t>-478281710</t>
  </si>
  <si>
    <t>239</t>
  </si>
  <si>
    <t>741410071</t>
  </si>
  <si>
    <t>Montáž pospojování ochranné konstrukce ostatní vodičem do 16 mm2 uloženým volně nebo pod omítku</t>
  </si>
  <si>
    <t>1452382308</t>
  </si>
  <si>
    <t xml:space="preserve">ochranné pospojování </t>
  </si>
  <si>
    <t>240</t>
  </si>
  <si>
    <t>34140844</t>
  </si>
  <si>
    <t>vodič propojovací jádro Cu lanované izolace PVC 450/750V (H07V-R) 1x6mm2</t>
  </si>
  <si>
    <t>-1631628699</t>
  </si>
  <si>
    <t>241</t>
  </si>
  <si>
    <t>741420021</t>
  </si>
  <si>
    <t>Montáž svorka hromosvodná se 2 šrouby</t>
  </si>
  <si>
    <t>-94527328</t>
  </si>
  <si>
    <t>242</t>
  </si>
  <si>
    <t>35441895</t>
  </si>
  <si>
    <t>svorka připojovací k připojení kovových částí</t>
  </si>
  <si>
    <t>-825982586</t>
  </si>
  <si>
    <t>koupelna, kuchyně</t>
  </si>
  <si>
    <t>243</t>
  </si>
  <si>
    <t>741810001</t>
  </si>
  <si>
    <t>Celková prohlídka elektrického rozvodu a zařízení do 100 000,- Kč</t>
  </si>
  <si>
    <t>-1693340644</t>
  </si>
  <si>
    <t>244</t>
  </si>
  <si>
    <t>998741123</t>
  </si>
  <si>
    <t>Přesun hmot tonážní pro silnoproud ruční v objektech v přes 12 do 24 m</t>
  </si>
  <si>
    <t>1500711909</t>
  </si>
  <si>
    <t>245</t>
  </si>
  <si>
    <t>998741129</t>
  </si>
  <si>
    <t>Příplatek k ručnímu přesunu hmot tonážnímu pro silnoproud za zvětšený přesun ZKD 50 m</t>
  </si>
  <si>
    <t>-889444017</t>
  </si>
  <si>
    <t>0,024*2 'Přepočtené koeficientem množství</t>
  </si>
  <si>
    <t>742</t>
  </si>
  <si>
    <t>Elektroinstalace - slaboproud</t>
  </si>
  <si>
    <t>246</t>
  </si>
  <si>
    <t>742-1</t>
  </si>
  <si>
    <t>Demontáž a zpětná montáž indikátorů topných nákladů na radiátorech</t>
  </si>
  <si>
    <t>-1134482201</t>
  </si>
  <si>
    <t>247</t>
  </si>
  <si>
    <t>742110002</t>
  </si>
  <si>
    <t>Montáž trubek pro slaboproud plastových ohebných uložených pod omítku</t>
  </si>
  <si>
    <t>219779421</t>
  </si>
  <si>
    <t>248</t>
  </si>
  <si>
    <t>34571150</t>
  </si>
  <si>
    <t>trubka elektroinstalační ohebná z PH, D 13,5/18,7mm</t>
  </si>
  <si>
    <t>-1848685707</t>
  </si>
  <si>
    <t>50*1,05 'Přepočtené koeficientem množství</t>
  </si>
  <si>
    <t>249</t>
  </si>
  <si>
    <t>742110506</t>
  </si>
  <si>
    <t>Montáž krabic pro slaboproud zapuštěných plastových odbočných univerzálních s víčkem</t>
  </si>
  <si>
    <t>-77178316</t>
  </si>
  <si>
    <t>34571457</t>
  </si>
  <si>
    <t>krabice pod omítku PVC odbočná kruhová D 70mm s víčkem</t>
  </si>
  <si>
    <t>1310883846</t>
  </si>
  <si>
    <t>251</t>
  </si>
  <si>
    <t>-229456942</t>
  </si>
  <si>
    <t>252</t>
  </si>
  <si>
    <t>ABB.1SLM004102A1105</t>
  </si>
  <si>
    <t>Rozvodnice zapuštěná IP41/24M, Mistral41F vč. N/PE, plná dvířka</t>
  </si>
  <si>
    <t>-1219744295</t>
  </si>
  <si>
    <t>253</t>
  </si>
  <si>
    <t>742121001</t>
  </si>
  <si>
    <t>Montáž kabelů sdělovacích pro vnitřní rozvody do 15 žil</t>
  </si>
  <si>
    <t>-1152748898</t>
  </si>
  <si>
    <t>254</t>
  </si>
  <si>
    <t>34121301</t>
  </si>
  <si>
    <t>kabel koaxiální, jádro CU, izolace PVC, bílý, impedance 75 Ohm, pr. 7,05mm</t>
  </si>
  <si>
    <t>2060575373</t>
  </si>
  <si>
    <t>25*1,1</t>
  </si>
  <si>
    <t>255</t>
  </si>
  <si>
    <t>742124003</t>
  </si>
  <si>
    <t>Montáž kabelů datových FTP, UTP, STP pro vnitřní rozvody pevně</t>
  </si>
  <si>
    <t>-2064806097</t>
  </si>
  <si>
    <t>256</t>
  </si>
  <si>
    <t>34121269</t>
  </si>
  <si>
    <t>kabel datový celkově stíněný Al fólií jádro Cu plné plášť PVC (F/UTP) kategorie 6</t>
  </si>
  <si>
    <t>-1827974865</t>
  </si>
  <si>
    <t>25*1,2 'Přepočtené koeficientem množství</t>
  </si>
  <si>
    <t>257</t>
  </si>
  <si>
    <t>742310006</t>
  </si>
  <si>
    <t>Montáž domácího nástěnného audio/video telefonu</t>
  </si>
  <si>
    <t>-766730737</t>
  </si>
  <si>
    <t>258</t>
  </si>
  <si>
    <t>742310806</t>
  </si>
  <si>
    <t>Demontáž domácího nástěnného audio/video telefonu</t>
  </si>
  <si>
    <t>1487899194</t>
  </si>
  <si>
    <t>259</t>
  </si>
  <si>
    <t>38226805</t>
  </si>
  <si>
    <t>domovní telefon s ovládáním elektrického zámku</t>
  </si>
  <si>
    <t>-1694986021</t>
  </si>
  <si>
    <t>260</t>
  </si>
  <si>
    <t>742330044</t>
  </si>
  <si>
    <t>Montáž datové zásuvky 1 až 6 pozic</t>
  </si>
  <si>
    <t>-1079366959</t>
  </si>
  <si>
    <t>261</t>
  </si>
  <si>
    <t>37451183</t>
  </si>
  <si>
    <t>modul zásuvkový 1xRJ45 osazený 22,5x45mm se záclonkou úhlový UTP Cat6</t>
  </si>
  <si>
    <t>1026783364</t>
  </si>
  <si>
    <t>262</t>
  </si>
  <si>
    <t>34539100</t>
  </si>
  <si>
    <t>rámeček datové zásuvky pro 2 moduly 22,5x45mm</t>
  </si>
  <si>
    <t>1812752782</t>
  </si>
  <si>
    <t>263</t>
  </si>
  <si>
    <t>742420121</t>
  </si>
  <si>
    <t>Montáž televizní zásuvky koncové nebo průběžné</t>
  </si>
  <si>
    <t>1135948599</t>
  </si>
  <si>
    <t>264</t>
  </si>
  <si>
    <t>ABB.5011AW0303C</t>
  </si>
  <si>
    <t>Zásuvka TV+R koncová,nástěnná</t>
  </si>
  <si>
    <t>-1818857806</t>
  </si>
  <si>
    <t>265</t>
  </si>
  <si>
    <t>11.002.117</t>
  </si>
  <si>
    <t>Rozbočovač EU2242P</t>
  </si>
  <si>
    <t>KS</t>
  </si>
  <si>
    <t>-723600427</t>
  </si>
  <si>
    <t>266</t>
  </si>
  <si>
    <t>998742123</t>
  </si>
  <si>
    <t>Přesun hmot tonážní pro slaboproud ruční v objektech v do 24 m</t>
  </si>
  <si>
    <t>-1865877452</t>
  </si>
  <si>
    <t>267</t>
  </si>
  <si>
    <t>998742129</t>
  </si>
  <si>
    <t>Příplatek k ručnímu přesunu hmot tonážnímu pro slaboproud za zvětšený přesun ZKD 50 m</t>
  </si>
  <si>
    <t>162729045</t>
  </si>
  <si>
    <t>751</t>
  </si>
  <si>
    <t>Vzduchotechnika</t>
  </si>
  <si>
    <t>268</t>
  </si>
  <si>
    <t>751111012</t>
  </si>
  <si>
    <t>Montáž ventilátoru axiálního nízkotlakého nástěnného základního D přes 100 do 200 mm</t>
  </si>
  <si>
    <t>1094518796</t>
  </si>
  <si>
    <t>416</t>
  </si>
  <si>
    <t>1702867</t>
  </si>
  <si>
    <t>VENTILATOR DALAP 100 LVZ /41102/ DOBEH</t>
  </si>
  <si>
    <t>274230932</t>
  </si>
  <si>
    <t>270</t>
  </si>
  <si>
    <t>998751122</t>
  </si>
  <si>
    <t>Přesun hmot tonážní pro vzduchotechniku ruční v objektech v přes 12 do 24 m</t>
  </si>
  <si>
    <t>2048321880</t>
  </si>
  <si>
    <t>271</t>
  </si>
  <si>
    <t>998751129</t>
  </si>
  <si>
    <t>Příplatek k ručnímu přesunu hmot tonážnímu pro vzduchotechniku za zvětšený přesun za ZKD 50 m</t>
  </si>
  <si>
    <t>2110092863</t>
  </si>
  <si>
    <t>766</t>
  </si>
  <si>
    <t>Konstrukce truhlářské</t>
  </si>
  <si>
    <t>272</t>
  </si>
  <si>
    <t>766111820</t>
  </si>
  <si>
    <t>Demontáž truhlářských stěn dřevěných plných</t>
  </si>
  <si>
    <t>-761548543</t>
  </si>
  <si>
    <t>0,8*2,77</t>
  </si>
  <si>
    <t>273</t>
  </si>
  <si>
    <t>766491851</t>
  </si>
  <si>
    <t>Demontáž prahů dveří jednokřídlových</t>
  </si>
  <si>
    <t>-525316965</t>
  </si>
  <si>
    <t>274</t>
  </si>
  <si>
    <t>766491853</t>
  </si>
  <si>
    <t>Demontáž prahů dveří dvoukřídlových</t>
  </si>
  <si>
    <t>566016653</t>
  </si>
  <si>
    <t>275</t>
  </si>
  <si>
    <t>766622861</t>
  </si>
  <si>
    <t>Vyvěšení křídel dřevěných nebo plastových okenních do 1,5 m2</t>
  </si>
  <si>
    <t>303890366</t>
  </si>
  <si>
    <t>276</t>
  </si>
  <si>
    <t>766660001</t>
  </si>
  <si>
    <t>Montáž dveřních křídel otvíravých jednokřídlových š do 0,8 m do ocelové zárubně</t>
  </si>
  <si>
    <t>1387121654</t>
  </si>
  <si>
    <t>418</t>
  </si>
  <si>
    <t>61162013</t>
  </si>
  <si>
    <t>dveře jednokřídlé voštinové povrch fóliový plné 700x1970-2100mm</t>
  </si>
  <si>
    <t>-824635826</t>
  </si>
  <si>
    <t>419</t>
  </si>
  <si>
    <t>61162020</t>
  </si>
  <si>
    <t>dveře jednokřídlé voštinové povrch fóliový částečně prosklené 800x1970-2100mm</t>
  </si>
  <si>
    <t>101147486</t>
  </si>
  <si>
    <t>279</t>
  </si>
  <si>
    <t>766660011</t>
  </si>
  <si>
    <t>Montáž dveřních křídel otvíravých dvoukřídlových š do 1,45 m do ocelové zárubně</t>
  </si>
  <si>
    <t>-1483120581</t>
  </si>
  <si>
    <t>280</t>
  </si>
  <si>
    <t>61162049</t>
  </si>
  <si>
    <t>dveře dvoukřídlé voštinové povrch fóliový částečně prosklené 1450x1970-2100mm</t>
  </si>
  <si>
    <t>-802894031</t>
  </si>
  <si>
    <t>281</t>
  </si>
  <si>
    <t>766660729</t>
  </si>
  <si>
    <t>Montáž dveřního interiérového kování - štítku s klikou</t>
  </si>
  <si>
    <t>1547112657</t>
  </si>
  <si>
    <t>282</t>
  </si>
  <si>
    <t>2154000012</t>
  </si>
  <si>
    <t>Kování štítové nerez</t>
  </si>
  <si>
    <t>659990521</t>
  </si>
  <si>
    <t>283</t>
  </si>
  <si>
    <t>766660730</t>
  </si>
  <si>
    <t>Montáž dveřního interiérového kování - WC kliky se zámkem</t>
  </si>
  <si>
    <t>1480211140</t>
  </si>
  <si>
    <t>284</t>
  </si>
  <si>
    <t>2154000016</t>
  </si>
  <si>
    <t xml:space="preserve">Kování štítové  WC 72 nerez</t>
  </si>
  <si>
    <t>208473221</t>
  </si>
  <si>
    <t>285</t>
  </si>
  <si>
    <t>766691914</t>
  </si>
  <si>
    <t>Vyvěšení nebo zavěšení dřevěných křídel dveří pl do 2 m2</t>
  </si>
  <si>
    <t>1048032361</t>
  </si>
  <si>
    <t>Vstupní dveře</t>
  </si>
  <si>
    <t>Koupelna, wc, pokoj</t>
  </si>
  <si>
    <t>1+1+2</t>
  </si>
  <si>
    <t>286</t>
  </si>
  <si>
    <t>766691932</t>
  </si>
  <si>
    <t>Seřízení plastového okenního nebo dveřního otvíracího a sklápěcího křídla</t>
  </si>
  <si>
    <t>-918702204</t>
  </si>
  <si>
    <t>287</t>
  </si>
  <si>
    <t>766695212</t>
  </si>
  <si>
    <t>Montáž truhlářských prahů dveří jednokřídlových š do 10 cm</t>
  </si>
  <si>
    <t>-469015810</t>
  </si>
  <si>
    <t>288</t>
  </si>
  <si>
    <t>61187136</t>
  </si>
  <si>
    <t>práh dveřní dřevěný dubový tl 20mm dl 720mm š 100mm</t>
  </si>
  <si>
    <t>-2101163143</t>
  </si>
  <si>
    <t>289</t>
  </si>
  <si>
    <t>61187152</t>
  </si>
  <si>
    <t>práh dveřní dřevěný dubový tl 20mm dl 820mm š 70mm</t>
  </si>
  <si>
    <t>-469005789</t>
  </si>
  <si>
    <t>290</t>
  </si>
  <si>
    <t>766695232</t>
  </si>
  <si>
    <t>Montáž truhlářských prahů dveří dvoukřídlových š do 10 cm</t>
  </si>
  <si>
    <t>-759404499</t>
  </si>
  <si>
    <t>291</t>
  </si>
  <si>
    <t>61187256</t>
  </si>
  <si>
    <t>práh dveřní dřevěný dubový tl 20mm dl 1470mm š 100mm</t>
  </si>
  <si>
    <t>688144974</t>
  </si>
  <si>
    <t>292</t>
  </si>
  <si>
    <t>766812840</t>
  </si>
  <si>
    <t>Demontáž kuchyňských linek dřevěných nebo kovových dl přes 1,8 do 2,1 m</t>
  </si>
  <si>
    <t>-1025938531</t>
  </si>
  <si>
    <t>293</t>
  </si>
  <si>
    <t>998766123</t>
  </si>
  <si>
    <t>Přesun hmot tonážní pro kce truhlářské ruční v objektech v přes 12 do 24 m</t>
  </si>
  <si>
    <t>-1611387089</t>
  </si>
  <si>
    <t>294</t>
  </si>
  <si>
    <t>998766129</t>
  </si>
  <si>
    <t>Příplatek k ručnímu přesunu hmot tonážnímu pro kce truhlářské za zvětšený přesun ZKD 50 m</t>
  </si>
  <si>
    <t>967737662</t>
  </si>
  <si>
    <t>0,09*2 'Přepočtené koeficientem množství</t>
  </si>
  <si>
    <t>767</t>
  </si>
  <si>
    <t>Konstrukce zámečnické</t>
  </si>
  <si>
    <t>295</t>
  </si>
  <si>
    <t>767646411</t>
  </si>
  <si>
    <t>Montáž revizních dveří a dvířek jednokřídlových s rámem plochy do 0,5 m2</t>
  </si>
  <si>
    <t>103529219</t>
  </si>
  <si>
    <t>Do instalační šachty</t>
  </si>
  <si>
    <t>296</t>
  </si>
  <si>
    <t>RD6060</t>
  </si>
  <si>
    <t>Revizní dvířka pod obklad 600 x 600mm</t>
  </si>
  <si>
    <t>1081093484</t>
  </si>
  <si>
    <t>297</t>
  </si>
  <si>
    <t>767810112</t>
  </si>
  <si>
    <t>Montáž mřížek větracích čtyřhranných průřezu přes 0,01 do 0,04 m2</t>
  </si>
  <si>
    <t>-1118071632</t>
  </si>
  <si>
    <t>298</t>
  </si>
  <si>
    <t>55341427</t>
  </si>
  <si>
    <t>mřížka větrací nerezová se síťovinou 150x150mm</t>
  </si>
  <si>
    <t>41283641</t>
  </si>
  <si>
    <t>299</t>
  </si>
  <si>
    <t>767810811</t>
  </si>
  <si>
    <t>Demontáž mřížek větracích ocelových čtyřhranných nebo kruhových</t>
  </si>
  <si>
    <t>-1279983523</t>
  </si>
  <si>
    <t>300</t>
  </si>
  <si>
    <t>767996801</t>
  </si>
  <si>
    <t>Demontáž atypických zámečnických konstrukcí rozebráním hm jednotlivých dílů do 50 kg</t>
  </si>
  <si>
    <t>kg</t>
  </si>
  <si>
    <t>423371911</t>
  </si>
  <si>
    <t>Zrcadlo v koupelně</t>
  </si>
  <si>
    <t>301</t>
  </si>
  <si>
    <t>998767123</t>
  </si>
  <si>
    <t>Přesun hmot tonážní pro zámečnické konstrukce ruční v objektech v přes 12 do 24 m</t>
  </si>
  <si>
    <t>1145391577</t>
  </si>
  <si>
    <t>302</t>
  </si>
  <si>
    <t>998767129</t>
  </si>
  <si>
    <t>Příplatek k ručnímu přesunu hmot tonážnímu pro zámečnické konstrukce za zvětšený přesun ZKD 50 m</t>
  </si>
  <si>
    <t>1910581621</t>
  </si>
  <si>
    <t>0,011*2 'Přepočtené koeficientem množství</t>
  </si>
  <si>
    <t>771</t>
  </si>
  <si>
    <t>Podlahy z dlaždic</t>
  </si>
  <si>
    <t>303</t>
  </si>
  <si>
    <t>771111011</t>
  </si>
  <si>
    <t>Vysátí podkladu před pokládkou dlažby</t>
  </si>
  <si>
    <t>-541004515</t>
  </si>
  <si>
    <t>304</t>
  </si>
  <si>
    <t>771121011</t>
  </si>
  <si>
    <t>Nátěr penetrační na podlahu</t>
  </si>
  <si>
    <t>-58173145</t>
  </si>
  <si>
    <t>305</t>
  </si>
  <si>
    <t>771151022</t>
  </si>
  <si>
    <t>Samonivelační stěrka podlah pevnosti 30 MPa tl přes 3 do 5 mm</t>
  </si>
  <si>
    <t>554769916</t>
  </si>
  <si>
    <t>306</t>
  </si>
  <si>
    <t>771576114</t>
  </si>
  <si>
    <t>Montáž podlah keramických velkoformátových hladkých lepených flexi rychletuhnoucím lepidlem přes 4 do 6 ks/m2</t>
  </si>
  <si>
    <t>-346462077</t>
  </si>
  <si>
    <t>307</t>
  </si>
  <si>
    <t>DARSE6601</t>
  </si>
  <si>
    <t>Dlažba Rako Cemento světle šedá 30x60 cm reliéfní DARSE660.1</t>
  </si>
  <si>
    <t>1251471285</t>
  </si>
  <si>
    <t>Dlažba</t>
  </si>
  <si>
    <t>3,719*1,4</t>
  </si>
  <si>
    <t>308</t>
  </si>
  <si>
    <t>771577151</t>
  </si>
  <si>
    <t>Příplatek k montáži podlah keramických do malty za plochu do 5 m2</t>
  </si>
  <si>
    <t>-799586673</t>
  </si>
  <si>
    <t>309</t>
  </si>
  <si>
    <t>771591115</t>
  </si>
  <si>
    <t>Podlahy spárování silikonem</t>
  </si>
  <si>
    <t>-1669392153</t>
  </si>
  <si>
    <t xml:space="preserve">Styk podlaha - obklad </t>
  </si>
  <si>
    <t>(0,8+0,1+1,46)*2+1,7*2-0,7</t>
  </si>
  <si>
    <t>310</t>
  </si>
  <si>
    <t>771591121</t>
  </si>
  <si>
    <t>Podlahy separační provazec do pružných spar průměru 4 mm</t>
  </si>
  <si>
    <t>-1978319200</t>
  </si>
  <si>
    <t>311</t>
  </si>
  <si>
    <t>771591251</t>
  </si>
  <si>
    <t>Izolace těsnící manžetou pro prostupy potrubí</t>
  </si>
  <si>
    <t>1378563764</t>
  </si>
  <si>
    <t>Odpad sprchový kout</t>
  </si>
  <si>
    <t>312</t>
  </si>
  <si>
    <t>771592011</t>
  </si>
  <si>
    <t>Čištění vnitřních ploch podlah nebo schodišť po položení dlažby chemickými prostředky</t>
  </si>
  <si>
    <t>247540258</t>
  </si>
  <si>
    <t>313</t>
  </si>
  <si>
    <t>998771123</t>
  </si>
  <si>
    <t>Přesun hmot tonážní pro podlahy z dlaždic ruční v objektech v přes 12 do 24 m</t>
  </si>
  <si>
    <t>-1320368885</t>
  </si>
  <si>
    <t>314</t>
  </si>
  <si>
    <t>998771129</t>
  </si>
  <si>
    <t>Příplatek k ručnímu přesunu hmot tonážnímu pro podlahy z dlaždic za zvětšený přesun ZKD 50 m</t>
  </si>
  <si>
    <t>-960987265</t>
  </si>
  <si>
    <t>0,187*2 'Přepočtené koeficientem množství</t>
  </si>
  <si>
    <t>775</t>
  </si>
  <si>
    <t>Podlahy skládané</t>
  </si>
  <si>
    <t>315</t>
  </si>
  <si>
    <t>775411810</t>
  </si>
  <si>
    <t>Demontáž soklíků nebo lišt dřevěných přibíjených do suti</t>
  </si>
  <si>
    <t>1901346953</t>
  </si>
  <si>
    <t>4,95*2+3,44*2-1,4</t>
  </si>
  <si>
    <t>316</t>
  </si>
  <si>
    <t>775413401</t>
  </si>
  <si>
    <t>Montáž podlahové lišty obvodové lepené</t>
  </si>
  <si>
    <t>1767342158</t>
  </si>
  <si>
    <t>Vlysová podlaha v pokoji</t>
  </si>
  <si>
    <t>4*2+5,43*2-0,9</t>
  </si>
  <si>
    <t>Soklíky PVC podlah</t>
  </si>
  <si>
    <t>317</t>
  </si>
  <si>
    <t>61418155</t>
  </si>
  <si>
    <t>lišta soklová dřevěná š 15.0 mm, h 60.0 mm</t>
  </si>
  <si>
    <t>1989291527</t>
  </si>
  <si>
    <t>23,086*1,08 'Přepočtené koeficientem množství</t>
  </si>
  <si>
    <t>318</t>
  </si>
  <si>
    <t>61418151</t>
  </si>
  <si>
    <t>lišta podlahová dřevěná dub 28x28mm</t>
  </si>
  <si>
    <t>-1136646690</t>
  </si>
  <si>
    <t>Vlysové podlahy</t>
  </si>
  <si>
    <t>5,43*2+4*2-0,9</t>
  </si>
  <si>
    <t>319</t>
  </si>
  <si>
    <t>775510952</t>
  </si>
  <si>
    <t>Doplnění podlah vlysových, tl do 22 mm pl přes 0,25 do 1 m2</t>
  </si>
  <si>
    <t>2064531321</t>
  </si>
  <si>
    <t>320</t>
  </si>
  <si>
    <t>61192520</t>
  </si>
  <si>
    <t>vlysy parketové š 60mm nad dl 300mm I třída dub</t>
  </si>
  <si>
    <t>440028157</t>
  </si>
  <si>
    <t>2*1,1 'Přepočtené koeficientem množství</t>
  </si>
  <si>
    <t>321</t>
  </si>
  <si>
    <t>775511820</t>
  </si>
  <si>
    <t>Demontáž podlah vlysových lepených bez lišt do suti</t>
  </si>
  <si>
    <t>1837301964</t>
  </si>
  <si>
    <t>322</t>
  </si>
  <si>
    <t>775591905</t>
  </si>
  <si>
    <t>Oprava podlah dřevěných - tmelení celoplošné vlysové, parketové podlahy</t>
  </si>
  <si>
    <t>321802882</t>
  </si>
  <si>
    <t>323</t>
  </si>
  <si>
    <t>775591911</t>
  </si>
  <si>
    <t>Oprava podlah dřevěných - broušení hrubé</t>
  </si>
  <si>
    <t>1882169881</t>
  </si>
  <si>
    <t>324</t>
  </si>
  <si>
    <t>775591912</t>
  </si>
  <si>
    <t>Oprava podlah dřevěných - broušení střední</t>
  </si>
  <si>
    <t>134434660</t>
  </si>
  <si>
    <t>325</t>
  </si>
  <si>
    <t>775591913</t>
  </si>
  <si>
    <t>Oprava podlah dřevěných - broušení jemné</t>
  </si>
  <si>
    <t>-2082159558</t>
  </si>
  <si>
    <t>326</t>
  </si>
  <si>
    <t>775591920</t>
  </si>
  <si>
    <t>Oprava podlah dřevěných - vysátí povrchu</t>
  </si>
  <si>
    <t>-691239626</t>
  </si>
  <si>
    <t>327</t>
  </si>
  <si>
    <t>775591921</t>
  </si>
  <si>
    <t>Oprava podlah dřevěných - základní lak</t>
  </si>
  <si>
    <t>-1922060261</t>
  </si>
  <si>
    <t>328</t>
  </si>
  <si>
    <t>775591922</t>
  </si>
  <si>
    <t>Oprava podlah dřevěných - vrchní lak pro běžnou zátěž</t>
  </si>
  <si>
    <t>-670695105</t>
  </si>
  <si>
    <t>329</t>
  </si>
  <si>
    <t>775591926</t>
  </si>
  <si>
    <t>Oprava podlah dřevěných - mezibroušení mezi vrstvami laku</t>
  </si>
  <si>
    <t>1522792320</t>
  </si>
  <si>
    <t>330</t>
  </si>
  <si>
    <t>998775123</t>
  </si>
  <si>
    <t>Přesun hmot tonážní pro podlahy skládané ruční v objektech v přes 12 do 24 m</t>
  </si>
  <si>
    <t>326218292</t>
  </si>
  <si>
    <t>331</t>
  </si>
  <si>
    <t>998775129</t>
  </si>
  <si>
    <t>Příplatek k ručnímu přesunu hmot tonážnímu pro podlahy skládané za zvětšený přesun ZKD 50 m</t>
  </si>
  <si>
    <t>409817254</t>
  </si>
  <si>
    <t>0,052*2 'Přepočtené koeficientem množství</t>
  </si>
  <si>
    <t>776</t>
  </si>
  <si>
    <t>Podlahy povlakové</t>
  </si>
  <si>
    <t>332</t>
  </si>
  <si>
    <t>776111115</t>
  </si>
  <si>
    <t>Broušení podkladu povlakových podlah před litím stěrky</t>
  </si>
  <si>
    <t>353240422</t>
  </si>
  <si>
    <t>333</t>
  </si>
  <si>
    <t>776111311</t>
  </si>
  <si>
    <t>Vysátí podkladu povlakových podlah</t>
  </si>
  <si>
    <t>-1327408567</t>
  </si>
  <si>
    <t>334</t>
  </si>
  <si>
    <t>776121321</t>
  </si>
  <si>
    <t>Neředěná penetrace savého podkladu povlakových podlah</t>
  </si>
  <si>
    <t>-1814972200</t>
  </si>
  <si>
    <t>335</t>
  </si>
  <si>
    <t>776141121</t>
  </si>
  <si>
    <t>Vyrovnání podkladu povlakových podlah stěrkou pevnosti 30 MPa tl do 3 mm</t>
  </si>
  <si>
    <t>-2002534082</t>
  </si>
  <si>
    <t>336</t>
  </si>
  <si>
    <t>776231111</t>
  </si>
  <si>
    <t>Lepení lamel a čtverců z vinylu standardním lepidlem</t>
  </si>
  <si>
    <t>-2034718354</t>
  </si>
  <si>
    <t>421</t>
  </si>
  <si>
    <t>FTR.31111260</t>
  </si>
  <si>
    <t>Podlahová krytina vinylové dílce Fatra Thermofix WOOD 12131-1 Dub přírodní, tl. 2,5mm, rozměr 1200x180mm</t>
  </si>
  <si>
    <t>-2069684838</t>
  </si>
  <si>
    <t>15,443</t>
  </si>
  <si>
    <t>15,443*1,1 'Přepočtené koeficientem množství</t>
  </si>
  <si>
    <t>338</t>
  </si>
  <si>
    <t>776991111</t>
  </si>
  <si>
    <t>Spárování silikonem</t>
  </si>
  <si>
    <t>1174035678</t>
  </si>
  <si>
    <t>339</t>
  </si>
  <si>
    <t>998776123</t>
  </si>
  <si>
    <t>Přesun hmot tonážní pro podlahy povlakové ruční v objektech v přes 12 do 24 m</t>
  </si>
  <si>
    <t>541109746</t>
  </si>
  <si>
    <t>340</t>
  </si>
  <si>
    <t>998776129</t>
  </si>
  <si>
    <t>Příplatek k ručnímu přesunu hmot tonážnímu pro podlahy povlakové za zvětšený přesun ZKD 50 m</t>
  </si>
  <si>
    <t>1862455104</t>
  </si>
  <si>
    <t>0,139*2 'Přepočtené koeficientem množství</t>
  </si>
  <si>
    <t>781</t>
  </si>
  <si>
    <t>Dokončovací práce - obklady</t>
  </si>
  <si>
    <t>341</t>
  </si>
  <si>
    <t>781111011</t>
  </si>
  <si>
    <t>Ometení (oprášení) stěny při přípravě podkladu</t>
  </si>
  <si>
    <t>694747527</t>
  </si>
  <si>
    <t>((0,8+0,1+1,46)*2+1,7*2)*2-1,4+0,3*(0,45+0,51*2)</t>
  </si>
  <si>
    <t>342</t>
  </si>
  <si>
    <t>781121011</t>
  </si>
  <si>
    <t>Nátěr penetrační na stěnu</t>
  </si>
  <si>
    <t>-410529731</t>
  </si>
  <si>
    <t>343</t>
  </si>
  <si>
    <t>781131251</t>
  </si>
  <si>
    <t>Izolace pod obklad těsnící manžetou pro prostupy potrubí</t>
  </si>
  <si>
    <t>1242175018</t>
  </si>
  <si>
    <t>Koupelna baterie sprcha</t>
  </si>
  <si>
    <t>344</t>
  </si>
  <si>
    <t>781472291</t>
  </si>
  <si>
    <t>Příplatek k montáži obkladů keramických lepených cementovým flexibilním lepidlem za plochu do 10 m2</t>
  </si>
  <si>
    <t>1158267817</t>
  </si>
  <si>
    <t>345</t>
  </si>
  <si>
    <t>781474164</t>
  </si>
  <si>
    <t>Montáž obkladů vnitřních keramických velkoformátových z dekorů přes 4 do 6 ks/m2 lepených flexibilním lepidlem</t>
  </si>
  <si>
    <t>-1224148100</t>
  </si>
  <si>
    <t>346</t>
  </si>
  <si>
    <t>1431170071</t>
  </si>
  <si>
    <t>Ztratné navíc</t>
  </si>
  <si>
    <t>347</t>
  </si>
  <si>
    <t>781491011</t>
  </si>
  <si>
    <t>Montáž zrcadel plochy do 1 m2 lepených silikonovým tmelem na podkladní omítku</t>
  </si>
  <si>
    <t>-756013240</t>
  </si>
  <si>
    <t>348</t>
  </si>
  <si>
    <t>63465126</t>
  </si>
  <si>
    <t>zrcadlo nemontované čiré tl 5mm max rozměr 3210x2250mm</t>
  </si>
  <si>
    <t>-1121663447</t>
  </si>
  <si>
    <t>Rozměr</t>
  </si>
  <si>
    <t>0,75*1</t>
  </si>
  <si>
    <t>0,75*1,1 'Přepočtené koeficientem množství</t>
  </si>
  <si>
    <t>349</t>
  </si>
  <si>
    <t>781491822</t>
  </si>
  <si>
    <t>Demontáž vanových dvířek plastových lepených s rámem</t>
  </si>
  <si>
    <t>61206870</t>
  </si>
  <si>
    <t>350</t>
  </si>
  <si>
    <t>781492211</t>
  </si>
  <si>
    <t>Montáž profilů rohových lepených flexibilním cementovým lepidlem</t>
  </si>
  <si>
    <t>1935979946</t>
  </si>
  <si>
    <t>351</t>
  </si>
  <si>
    <t>781492251</t>
  </si>
  <si>
    <t>Montáž profilů ukončovacích lepených flexibilním cementovým lepidlem</t>
  </si>
  <si>
    <t>-1501971993</t>
  </si>
  <si>
    <t>1,7*2+1,44*2+0,9*2-0,7</t>
  </si>
  <si>
    <t>352</t>
  </si>
  <si>
    <t>19416005</t>
  </si>
  <si>
    <t>lišta ukončovací z eloxovaného hliníku 10mm</t>
  </si>
  <si>
    <t>-1899419052</t>
  </si>
  <si>
    <t>7,38</t>
  </si>
  <si>
    <t>7,38*1,2 'Přepočtené koeficientem množství</t>
  </si>
  <si>
    <t>353</t>
  </si>
  <si>
    <t>781495141</t>
  </si>
  <si>
    <t>Průnik obkladem kruhový do DN 30</t>
  </si>
  <si>
    <t>-556720746</t>
  </si>
  <si>
    <t>Koupelna sprchová a umyvadlová baterie</t>
  </si>
  <si>
    <t>354</t>
  </si>
  <si>
    <t>781495142</t>
  </si>
  <si>
    <t>Průnik obkladem kruhový do DN 90</t>
  </si>
  <si>
    <t>1256074054</t>
  </si>
  <si>
    <t xml:space="preserve">zásuvka a vypínače koupelna </t>
  </si>
  <si>
    <t>1+2</t>
  </si>
  <si>
    <t>Sifon umyvadlo</t>
  </si>
  <si>
    <t>355</t>
  </si>
  <si>
    <t>781495143</t>
  </si>
  <si>
    <t>Průnik obkladem kruhový přes DN 90</t>
  </si>
  <si>
    <t>-82919654</t>
  </si>
  <si>
    <t>356</t>
  </si>
  <si>
    <t>781495211</t>
  </si>
  <si>
    <t>Čištění vnitřních ploch stěn po provedení obkladu chemickými prostředky</t>
  </si>
  <si>
    <t>1771106119</t>
  </si>
  <si>
    <t>357</t>
  </si>
  <si>
    <t>781571141</t>
  </si>
  <si>
    <t>Montáž keramických obkladů ostění šířky přes 200 do 400 mm lepených flexibilním lepidlem</t>
  </si>
  <si>
    <t>17078844</t>
  </si>
  <si>
    <t>1,51*2</t>
  </si>
  <si>
    <t>358</t>
  </si>
  <si>
    <t>998781122</t>
  </si>
  <si>
    <t>Přesun hmot tonážní pro obklady keramické ruční v objektech v přes 6 do 12 m</t>
  </si>
  <si>
    <t>2065404322</t>
  </si>
  <si>
    <t>359</t>
  </si>
  <si>
    <t>998781129</t>
  </si>
  <si>
    <t>Příplatek k ručnímu přesunu hmot tonážnímu pro obklady keramické za zvětšený přesun ZKD 50 m</t>
  </si>
  <si>
    <t>-1176382131</t>
  </si>
  <si>
    <t>0,551*3 'Přepočtené koeficientem množství</t>
  </si>
  <si>
    <t>783</t>
  </si>
  <si>
    <t>Dokončovací práce - nátěry</t>
  </si>
  <si>
    <t>360</t>
  </si>
  <si>
    <t>783000225</t>
  </si>
  <si>
    <t>Vyvěšení nebo zavěšení dveřních nebo okenních jednoduchých křídel</t>
  </si>
  <si>
    <t>836653235</t>
  </si>
  <si>
    <t>1,6</t>
  </si>
  <si>
    <t>361</t>
  </si>
  <si>
    <t>783106801</t>
  </si>
  <si>
    <t>Odstranění nátěrů z truhlářských konstrukcí obroušením</t>
  </si>
  <si>
    <t>-1925308299</t>
  </si>
  <si>
    <t>DVEŘE - zvětšení plochy dle URS 0,05 + 0,025</t>
  </si>
  <si>
    <t>((0,8+0,05)*(1,97+0,025))*2</t>
  </si>
  <si>
    <t>362</t>
  </si>
  <si>
    <t>783113101</t>
  </si>
  <si>
    <t>Jednonásobný napouštěcí syntetický nátěr truhlářských konstrukcí</t>
  </si>
  <si>
    <t>-288532401</t>
  </si>
  <si>
    <t>363</t>
  </si>
  <si>
    <t>783114101</t>
  </si>
  <si>
    <t>Základní jednonásobný syntetický nátěr truhlářských konstrukcí</t>
  </si>
  <si>
    <t>-1048734652</t>
  </si>
  <si>
    <t>364</t>
  </si>
  <si>
    <t>783117101</t>
  </si>
  <si>
    <t>Krycí jednonásobný syntetický nátěr truhlářských konstrukcí</t>
  </si>
  <si>
    <t>777767350</t>
  </si>
  <si>
    <t>365</t>
  </si>
  <si>
    <t>783152114</t>
  </si>
  <si>
    <t>Lokální tmelení truhlářských konstrukcí včetně přebroušení polyesterovým tmelem plochy do 30%</t>
  </si>
  <si>
    <t>1430981562</t>
  </si>
  <si>
    <t>366</t>
  </si>
  <si>
    <t>783301311</t>
  </si>
  <si>
    <t>Odmaštění zámečnických konstrukcí vodou ředitelným odmašťovačem</t>
  </si>
  <si>
    <t>378036724</t>
  </si>
  <si>
    <t>ZÁRUBNĚ</t>
  </si>
  <si>
    <t>5*0,4</t>
  </si>
  <si>
    <t>5*0,3</t>
  </si>
  <si>
    <t>5,5*0,3</t>
  </si>
  <si>
    <t>367</t>
  </si>
  <si>
    <t>783301401</t>
  </si>
  <si>
    <t>Ometení zámečnických konstrukcí</t>
  </si>
  <si>
    <t>873428770</t>
  </si>
  <si>
    <t>368</t>
  </si>
  <si>
    <t>783306805</t>
  </si>
  <si>
    <t>Odstranění nátěru ze zámečnických konstrukcí opálením</t>
  </si>
  <si>
    <t>1325366234</t>
  </si>
  <si>
    <t>Vstupní dveře - zárubeň</t>
  </si>
  <si>
    <t>369</t>
  </si>
  <si>
    <t>783314101</t>
  </si>
  <si>
    <t>Základní jednonásobný syntetický nátěr zámečnických konstrukcí</t>
  </si>
  <si>
    <t>-2129285284</t>
  </si>
  <si>
    <t>370</t>
  </si>
  <si>
    <t>783315101</t>
  </si>
  <si>
    <t>Mezinátěr jednonásobný syntetický standardní zámečnických konstrukcí</t>
  </si>
  <si>
    <t>-738825786</t>
  </si>
  <si>
    <t>371</t>
  </si>
  <si>
    <t>783317101</t>
  </si>
  <si>
    <t>Krycí jednonásobný syntetický standardní nátěr zámečnických konstrukcí</t>
  </si>
  <si>
    <t>-1426136732</t>
  </si>
  <si>
    <t>372</t>
  </si>
  <si>
    <t>783342101</t>
  </si>
  <si>
    <t>Tmelení včetně přebroušení zámečnických konstrukcí polyuretanovým tmelem</t>
  </si>
  <si>
    <t>2063619332</t>
  </si>
  <si>
    <t>373</t>
  </si>
  <si>
    <t>783601341</t>
  </si>
  <si>
    <t>Odrezivění litinových otopných těles před provedením nátěru</t>
  </si>
  <si>
    <t>1421217084</t>
  </si>
  <si>
    <t>374</t>
  </si>
  <si>
    <t>783601347</t>
  </si>
  <si>
    <t>Odmaštění litinových otopných těles odmašťovačem rozpouštědlovým před provedením nátěru</t>
  </si>
  <si>
    <t>-386055823</t>
  </si>
  <si>
    <t>375</t>
  </si>
  <si>
    <t>783601441</t>
  </si>
  <si>
    <t>Ometením litinových otopných těles před provedením nátěru</t>
  </si>
  <si>
    <t>735971158</t>
  </si>
  <si>
    <t>376</t>
  </si>
  <si>
    <t>783606862</t>
  </si>
  <si>
    <t>Odstranění nátěrů z potrubí DN do 50 mm opálením</t>
  </si>
  <si>
    <t>-335993444</t>
  </si>
  <si>
    <t>Potrubí UT</t>
  </si>
  <si>
    <t>377</t>
  </si>
  <si>
    <t>783614141</t>
  </si>
  <si>
    <t>Základní jednonásobný syntetický nátěr litinových otopných těles</t>
  </si>
  <si>
    <t>-1000858310</t>
  </si>
  <si>
    <t>378</t>
  </si>
  <si>
    <t>783614551</t>
  </si>
  <si>
    <t>Základní jednonásobný syntetický nátěr potrubí DN do 50 mm</t>
  </si>
  <si>
    <t>-2335357</t>
  </si>
  <si>
    <t>379</t>
  </si>
  <si>
    <t>783615551</t>
  </si>
  <si>
    <t>Mezinátěr jednonásobný syntetický nátěr potrubí DN do 50 mm</t>
  </si>
  <si>
    <t>1481546844</t>
  </si>
  <si>
    <t>380</t>
  </si>
  <si>
    <t>783617147</t>
  </si>
  <si>
    <t>Krycí dvojnásobný syntetický nátěr litinových otopných těles</t>
  </si>
  <si>
    <t>-1594798546</t>
  </si>
  <si>
    <t>381</t>
  </si>
  <si>
    <t>783617601</t>
  </si>
  <si>
    <t>Krycí jednonásobný syntetický nátěr potrubí DN do 50 mm</t>
  </si>
  <si>
    <t>-1659064944</t>
  </si>
  <si>
    <t>382</t>
  </si>
  <si>
    <t>783642331</t>
  </si>
  <si>
    <t>Tmelení polyuretanovým tmelem potrubí DN do 50 mm</t>
  </si>
  <si>
    <t>1201028020</t>
  </si>
  <si>
    <t>383</t>
  </si>
  <si>
    <t>783652141</t>
  </si>
  <si>
    <t>Tmelení litinových otopných těles polyesterovým tmelem</t>
  </si>
  <si>
    <t>1571463715</t>
  </si>
  <si>
    <t>784</t>
  </si>
  <si>
    <t>Dokončovací práce - malby a tapety</t>
  </si>
  <si>
    <t>384</t>
  </si>
  <si>
    <t>784111001</t>
  </si>
  <si>
    <t>Oprášení (ometení ) podkladu v místnostech v do 3,80 m</t>
  </si>
  <si>
    <t>-141287949</t>
  </si>
  <si>
    <t>STROPY</t>
  </si>
  <si>
    <t>STĚNY</t>
  </si>
  <si>
    <t>385</t>
  </si>
  <si>
    <t>784111011</t>
  </si>
  <si>
    <t>Obroušení podkladu omítnutého v místnostech v do 3,80 m</t>
  </si>
  <si>
    <t>1118475085</t>
  </si>
  <si>
    <t>386</t>
  </si>
  <si>
    <t>784121001</t>
  </si>
  <si>
    <t>Oškrabání malby v místnostech v do 3,80 m</t>
  </si>
  <si>
    <t>434952239</t>
  </si>
  <si>
    <t>387</t>
  </si>
  <si>
    <t>784121011</t>
  </si>
  <si>
    <t>Rozmývání podkladu po oškrabání malby v místnostech v do 3,80 m</t>
  </si>
  <si>
    <t>401653511</t>
  </si>
  <si>
    <t>388</t>
  </si>
  <si>
    <t>784161001</t>
  </si>
  <si>
    <t>Tmelení spar a rohů šířky do 3 mm akrylátovým tmelem v místnostech v do 3,80 m</t>
  </si>
  <si>
    <t>760507125</t>
  </si>
  <si>
    <t>Trhliny</t>
  </si>
  <si>
    <t>389</t>
  </si>
  <si>
    <t>784171101</t>
  </si>
  <si>
    <t>Zakrytí vnitřních podlah včetně pozdějšího odkrytí</t>
  </si>
  <si>
    <t>1725934798</t>
  </si>
  <si>
    <t>390</t>
  </si>
  <si>
    <t>28323157</t>
  </si>
  <si>
    <t>fólie pro malířské potřeby zakrývací tl 14µ 4x5m</t>
  </si>
  <si>
    <t>-1437034243</t>
  </si>
  <si>
    <t>34,594*1,05 'Přepočtené koeficientem množství</t>
  </si>
  <si>
    <t>391</t>
  </si>
  <si>
    <t>784171111</t>
  </si>
  <si>
    <t>Zakrytí vnitřních ploch stěn v místnostech v do 3,80 m</t>
  </si>
  <si>
    <t>1613004545</t>
  </si>
  <si>
    <t>392</t>
  </si>
  <si>
    <t>-204451357</t>
  </si>
  <si>
    <t>20*1,05 'Přepočtené koeficientem množství</t>
  </si>
  <si>
    <t>393</t>
  </si>
  <si>
    <t>784181121</t>
  </si>
  <si>
    <t>Hloubková jednonásobná bezbarvá penetrace podkladu v místnostech v do 3,80 m</t>
  </si>
  <si>
    <t>1724381769</t>
  </si>
  <si>
    <t>394</t>
  </si>
  <si>
    <t>784211101</t>
  </si>
  <si>
    <t>Dvojnásobné bílé malby ze směsí za mokra výborně oděruvzdorných v místnostech v do 3,80 m</t>
  </si>
  <si>
    <t>-348801081</t>
  </si>
  <si>
    <t>395</t>
  </si>
  <si>
    <t>784211141</t>
  </si>
  <si>
    <t>Příplatek k cenám 2x maleb ze směsí za mokra oděruvzdorných za provádění pl do 5 m2</t>
  </si>
  <si>
    <t>330060082</t>
  </si>
  <si>
    <t>VRN</t>
  </si>
  <si>
    <t>Vedlejší rozpočtové náklady</t>
  </si>
  <si>
    <t>VRN3</t>
  </si>
  <si>
    <t>Zařízení staveniště</t>
  </si>
  <si>
    <t>396</t>
  </si>
  <si>
    <t>030001000</t>
  </si>
  <si>
    <t>den</t>
  </si>
  <si>
    <t>1024</t>
  </si>
  <si>
    <t>-2114643644</t>
  </si>
  <si>
    <t>VRN4</t>
  </si>
  <si>
    <t>Inženýrská činnost</t>
  </si>
  <si>
    <t>397</t>
  </si>
  <si>
    <t>044002000</t>
  </si>
  <si>
    <t>Revize plyn</t>
  </si>
  <si>
    <t>-2125857484</t>
  </si>
  <si>
    <t>398</t>
  </si>
  <si>
    <t>045002000</t>
  </si>
  <si>
    <t>Kompletační a koordinační činnost</t>
  </si>
  <si>
    <t>513427671</t>
  </si>
  <si>
    <t>VRN7</t>
  </si>
  <si>
    <t>Provozní vlivy</t>
  </si>
  <si>
    <t>399</t>
  </si>
  <si>
    <t>070001000</t>
  </si>
  <si>
    <t>1224840516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</si>
</sst>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'03 - Bělohorská 1684-78,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'03 - Bělohorská 1684-78, ...'!P146</f>
        <v>0</v>
      </c>
      <c r="AV95" s="128">
        <f>'03 - Bělohorská 1684-78, ...'!J33</f>
        <v>0</v>
      </c>
      <c r="AW95" s="128">
        <f>'03 - Bělohorská 1684-78, ...'!J34</f>
        <v>0</v>
      </c>
      <c r="AX95" s="128">
        <f>'03 - Bělohorská 1684-78, ...'!J35</f>
        <v>0</v>
      </c>
      <c r="AY95" s="128">
        <f>'03 - Bělohorská 1684-78, ...'!J36</f>
        <v>0</v>
      </c>
      <c r="AZ95" s="128">
        <f>'03 - Bělohorská 1684-78, ...'!F33</f>
        <v>0</v>
      </c>
      <c r="BA95" s="128">
        <f>'03 - Bělohorská 1684-78, ...'!F34</f>
        <v>0</v>
      </c>
      <c r="BB95" s="128">
        <f>'03 - Bělohorská 1684-78, ...'!F35</f>
        <v>0</v>
      </c>
      <c r="BC95" s="128">
        <f>'03 - Bělohorská 1684-78, ...'!F36</f>
        <v>0</v>
      </c>
      <c r="BD95" s="130">
        <f>'03 - Bělohorská 1684-78,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UgtqYw17vyECJk80IlQWDhui+lpTVfgXxtG2HpRx9XEb/qsv+8hIr1CkdGnBwdCjo6WCYKWfUK2V7Fh93evGpg==" hashValue="H3pTBMmJ5FNzDqfnraP9D6TulVXEyr+DGGER8A4bAhDRpzs9sK2HZyCOIZv/ECx9TU1sNslaySDAcSX+JhTS8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ělohorská 1684-78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17. 4. 2024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ROUND((SUM(BE146:BE1844)),  2)</f>
        <v>0</v>
      </c>
      <c r="G33" s="38"/>
      <c r="H33" s="38"/>
      <c r="I33" s="151">
        <v>0.20999999999999999</v>
      </c>
      <c r="J33" s="150">
        <f>ROUND(((SUM(BE146:BE1844))*I33),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ROUND((SUM(BF146:BF1844)),  2)</f>
        <v>0</v>
      </c>
      <c r="G34" s="38"/>
      <c r="H34" s="38"/>
      <c r="I34" s="151">
        <v>0.12</v>
      </c>
      <c r="J34" s="150">
        <f>ROUND(((SUM(BF146:BF1844))*I34),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ROUND((SUM(BG146:BG1844)),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ROUND((SUM(BH146:BH1844)),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ROUND((SUM(BI146:BI1844)),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Bělohorská 1684/78, byt č. 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J194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J360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J505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J513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J517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J518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J543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J609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J681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J698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J752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J765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J776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J840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J1094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J1131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J1140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J1200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J1221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J1266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J1338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J1394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J1455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J1642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5"/>
      <c r="C123" s="176"/>
      <c r="D123" s="177" t="s">
        <v>117</v>
      </c>
      <c r="E123" s="178"/>
      <c r="F123" s="178"/>
      <c r="G123" s="178"/>
      <c r="H123" s="178"/>
      <c r="I123" s="178"/>
      <c r="J123" s="179">
        <f>J1836</f>
        <v>0</v>
      </c>
      <c r="K123" s="176"/>
      <c r="L123" s="180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J1837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J1839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J1843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121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170" t="str">
        <f>E7</f>
        <v>Byty Bělohorská</v>
      </c>
      <c r="F136" s="32"/>
      <c r="G136" s="32"/>
      <c r="H136" s="32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84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6" t="str">
        <f>E9</f>
        <v>03 - Bělohorská 1684/78, byt č. 11</v>
      </c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F12</f>
        <v xml:space="preserve"> </v>
      </c>
      <c r="G140" s="40"/>
      <c r="H140" s="40"/>
      <c r="I140" s="32" t="s">
        <v>22</v>
      </c>
      <c r="J140" s="79" t="str">
        <f>IF(J12="","",J12)</f>
        <v>17. 4. 2024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E15</f>
        <v xml:space="preserve"> </v>
      </c>
      <c r="G142" s="40"/>
      <c r="H142" s="40"/>
      <c r="I142" s="32" t="s">
        <v>29</v>
      </c>
      <c r="J142" s="36" t="str">
        <f>E21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40"/>
      <c r="E143" s="40"/>
      <c r="F143" s="27" t="str">
        <f>IF(E18="","",E18)</f>
        <v>Vyplň údaj</v>
      </c>
      <c r="G143" s="40"/>
      <c r="H143" s="40"/>
      <c r="I143" s="32" t="s">
        <v>31</v>
      </c>
      <c r="J143" s="36" t="str">
        <f>E24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87"/>
      <c r="B145" s="188"/>
      <c r="C145" s="189" t="s">
        <v>122</v>
      </c>
      <c r="D145" s="190" t="s">
        <v>58</v>
      </c>
      <c r="E145" s="190" t="s">
        <v>54</v>
      </c>
      <c r="F145" s="190" t="s">
        <v>55</v>
      </c>
      <c r="G145" s="190" t="s">
        <v>123</v>
      </c>
      <c r="H145" s="190" t="s">
        <v>124</v>
      </c>
      <c r="I145" s="190" t="s">
        <v>125</v>
      </c>
      <c r="J145" s="191" t="s">
        <v>88</v>
      </c>
      <c r="K145" s="192" t="s">
        <v>126</v>
      </c>
      <c r="L145" s="193"/>
      <c r="M145" s="100" t="s">
        <v>1</v>
      </c>
      <c r="N145" s="101" t="s">
        <v>37</v>
      </c>
      <c r="O145" s="101" t="s">
        <v>127</v>
      </c>
      <c r="P145" s="101" t="s">
        <v>128</v>
      </c>
      <c r="Q145" s="101" t="s">
        <v>129</v>
      </c>
      <c r="R145" s="101" t="s">
        <v>130</v>
      </c>
      <c r="S145" s="101" t="s">
        <v>131</v>
      </c>
      <c r="T145" s="102" t="s">
        <v>132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8"/>
      <c r="B146" s="39"/>
      <c r="C146" s="107" t="s">
        <v>133</v>
      </c>
      <c r="D146" s="40"/>
      <c r="E146" s="40"/>
      <c r="F146" s="40"/>
      <c r="G146" s="40"/>
      <c r="H146" s="40"/>
      <c r="I146" s="40"/>
      <c r="J146" s="194">
        <f>BK146</f>
        <v>0</v>
      </c>
      <c r="K146" s="40"/>
      <c r="L146" s="44"/>
      <c r="M146" s="103"/>
      <c r="N146" s="195"/>
      <c r="O146" s="104"/>
      <c r="P146" s="196">
        <f>P147+P517+P1836</f>
        <v>0</v>
      </c>
      <c r="Q146" s="104"/>
      <c r="R146" s="196">
        <f>R147+R517+R1836</f>
        <v>6.7800053</v>
      </c>
      <c r="S146" s="104"/>
      <c r="T146" s="197">
        <f>T147+T517+T1836</f>
        <v>7.2504193200000007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72</v>
      </c>
      <c r="AU146" s="17" t="s">
        <v>90</v>
      </c>
      <c r="BK146" s="198">
        <f>BK147+BK517+BK1836</f>
        <v>0</v>
      </c>
    </row>
    <row r="147" s="12" customFormat="1" ht="25.92" customHeight="1">
      <c r="A147" s="12"/>
      <c r="B147" s="199"/>
      <c r="C147" s="200"/>
      <c r="D147" s="201" t="s">
        <v>72</v>
      </c>
      <c r="E147" s="202" t="s">
        <v>134</v>
      </c>
      <c r="F147" s="202" t="s">
        <v>135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P148+P194+P360+P505+P513</f>
        <v>0</v>
      </c>
      <c r="Q147" s="207"/>
      <c r="R147" s="208">
        <f>R148+R194+R360+R505+R513</f>
        <v>5.2436124</v>
      </c>
      <c r="S147" s="207"/>
      <c r="T147" s="209">
        <f>T148+T194+T360+T505+T513</f>
        <v>6.1861608400000003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73</v>
      </c>
      <c r="AY147" s="210" t="s">
        <v>136</v>
      </c>
      <c r="BK147" s="212">
        <f>BK148+BK194+BK360+BK505+BK513</f>
        <v>0</v>
      </c>
    </row>
    <row r="148" s="12" customFormat="1" ht="22.8" customHeight="1">
      <c r="A148" s="12"/>
      <c r="B148" s="199"/>
      <c r="C148" s="200"/>
      <c r="D148" s="201" t="s">
        <v>72</v>
      </c>
      <c r="E148" s="213" t="s">
        <v>137</v>
      </c>
      <c r="F148" s="213" t="s">
        <v>138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SUM(P149:P193)</f>
        <v>0</v>
      </c>
      <c r="Q148" s="207"/>
      <c r="R148" s="208">
        <f>SUM(R149:R193)</f>
        <v>1.2252867999999999</v>
      </c>
      <c r="S148" s="207"/>
      <c r="T148" s="209">
        <f>SUM(T149:T193)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72</v>
      </c>
      <c r="AU148" s="211" t="s">
        <v>81</v>
      </c>
      <c r="AY148" s="210" t="s">
        <v>136</v>
      </c>
      <c r="BK148" s="212">
        <f>SUM(BK149:BK193)</f>
        <v>0</v>
      </c>
    </row>
    <row r="149" s="2" customFormat="1" ht="24.15" customHeight="1">
      <c r="A149" s="38"/>
      <c r="B149" s="39"/>
      <c r="C149" s="215" t="s">
        <v>81</v>
      </c>
      <c r="D149" s="215" t="s">
        <v>139</v>
      </c>
      <c r="E149" s="216" t="s">
        <v>140</v>
      </c>
      <c r="F149" s="217" t="s">
        <v>141</v>
      </c>
      <c r="G149" s="218" t="s">
        <v>142</v>
      </c>
      <c r="H149" s="219">
        <v>0.14000000000000001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39</v>
      </c>
      <c r="O149" s="91"/>
      <c r="P149" s="225">
        <f>O149*H149</f>
        <v>0</v>
      </c>
      <c r="Q149" s="225">
        <v>1.78636</v>
      </c>
      <c r="R149" s="225">
        <f>Q149*H149</f>
        <v>0.25009039999999999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143</v>
      </c>
      <c r="AT149" s="227" t="s">
        <v>139</v>
      </c>
      <c r="AU149" s="227" t="s">
        <v>144</v>
      </c>
      <c r="AY149" s="17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144</v>
      </c>
      <c r="BK149" s="228">
        <f>ROUND(I149*H149,2)</f>
        <v>0</v>
      </c>
      <c r="BL149" s="17" t="s">
        <v>143</v>
      </c>
      <c r="BM149" s="227" t="s">
        <v>145</v>
      </c>
    </row>
    <row r="150" s="13" customFormat="1">
      <c r="A150" s="13"/>
      <c r="B150" s="229"/>
      <c r="C150" s="230"/>
      <c r="D150" s="231" t="s">
        <v>146</v>
      </c>
      <c r="E150" s="232" t="s">
        <v>1</v>
      </c>
      <c r="F150" s="233" t="s">
        <v>147</v>
      </c>
      <c r="G150" s="230"/>
      <c r="H150" s="232" t="s">
        <v>1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146</v>
      </c>
      <c r="AU150" s="239" t="s">
        <v>144</v>
      </c>
      <c r="AV150" s="13" t="s">
        <v>81</v>
      </c>
      <c r="AW150" s="13" t="s">
        <v>30</v>
      </c>
      <c r="AX150" s="13" t="s">
        <v>73</v>
      </c>
      <c r="AY150" s="239" t="s">
        <v>136</v>
      </c>
    </row>
    <row r="151" s="14" customFormat="1">
      <c r="A151" s="14"/>
      <c r="B151" s="240"/>
      <c r="C151" s="241"/>
      <c r="D151" s="231" t="s">
        <v>146</v>
      </c>
      <c r="E151" s="242" t="s">
        <v>1</v>
      </c>
      <c r="F151" s="243" t="s">
        <v>148</v>
      </c>
      <c r="G151" s="241"/>
      <c r="H151" s="244">
        <v>0.14000000000000001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146</v>
      </c>
      <c r="AU151" s="250" t="s">
        <v>144</v>
      </c>
      <c r="AV151" s="14" t="s">
        <v>144</v>
      </c>
      <c r="AW151" s="14" t="s">
        <v>30</v>
      </c>
      <c r="AX151" s="14" t="s">
        <v>81</v>
      </c>
      <c r="AY151" s="250" t="s">
        <v>136</v>
      </c>
    </row>
    <row r="152" s="2" customFormat="1" ht="33" customHeight="1">
      <c r="A152" s="38"/>
      <c r="B152" s="39"/>
      <c r="C152" s="215" t="s">
        <v>144</v>
      </c>
      <c r="D152" s="215" t="s">
        <v>139</v>
      </c>
      <c r="E152" s="216" t="s">
        <v>149</v>
      </c>
      <c r="F152" s="217" t="s">
        <v>150</v>
      </c>
      <c r="G152" s="218" t="s">
        <v>151</v>
      </c>
      <c r="H152" s="219">
        <v>0.050000000000000003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0.019539999999999998</v>
      </c>
      <c r="R152" s="225">
        <f>Q152*H152</f>
        <v>0.000977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143</v>
      </c>
      <c r="AT152" s="227" t="s">
        <v>139</v>
      </c>
      <c r="AU152" s="227" t="s">
        <v>144</v>
      </c>
      <c r="AY152" s="17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144</v>
      </c>
      <c r="BK152" s="228">
        <f>ROUND(I152*H152,2)</f>
        <v>0</v>
      </c>
      <c r="BL152" s="17" t="s">
        <v>143</v>
      </c>
      <c r="BM152" s="227" t="s">
        <v>152</v>
      </c>
    </row>
    <row r="153" s="13" customFormat="1">
      <c r="A153" s="13"/>
      <c r="B153" s="229"/>
      <c r="C153" s="230"/>
      <c r="D153" s="231" t="s">
        <v>146</v>
      </c>
      <c r="E153" s="232" t="s">
        <v>1</v>
      </c>
      <c r="F153" s="233" t="s">
        <v>153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146</v>
      </c>
      <c r="AU153" s="239" t="s">
        <v>144</v>
      </c>
      <c r="AV153" s="13" t="s">
        <v>81</v>
      </c>
      <c r="AW153" s="13" t="s">
        <v>30</v>
      </c>
      <c r="AX153" s="13" t="s">
        <v>73</v>
      </c>
      <c r="AY153" s="239" t="s">
        <v>136</v>
      </c>
    </row>
    <row r="154" s="14" customFormat="1">
      <c r="A154" s="14"/>
      <c r="B154" s="240"/>
      <c r="C154" s="241"/>
      <c r="D154" s="231" t="s">
        <v>146</v>
      </c>
      <c r="E154" s="242" t="s">
        <v>1</v>
      </c>
      <c r="F154" s="243" t="s">
        <v>154</v>
      </c>
      <c r="G154" s="241"/>
      <c r="H154" s="244">
        <v>0.021000000000000001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146</v>
      </c>
      <c r="AU154" s="250" t="s">
        <v>144</v>
      </c>
      <c r="AV154" s="14" t="s">
        <v>144</v>
      </c>
      <c r="AW154" s="14" t="s">
        <v>30</v>
      </c>
      <c r="AX154" s="14" t="s">
        <v>73</v>
      </c>
      <c r="AY154" s="250" t="s">
        <v>136</v>
      </c>
    </row>
    <row r="155" s="13" customFormat="1">
      <c r="A155" s="13"/>
      <c r="B155" s="229"/>
      <c r="C155" s="230"/>
      <c r="D155" s="231" t="s">
        <v>146</v>
      </c>
      <c r="E155" s="232" t="s">
        <v>1</v>
      </c>
      <c r="F155" s="233" t="s">
        <v>155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146</v>
      </c>
      <c r="AU155" s="239" t="s">
        <v>144</v>
      </c>
      <c r="AV155" s="13" t="s">
        <v>81</v>
      </c>
      <c r="AW155" s="13" t="s">
        <v>30</v>
      </c>
      <c r="AX155" s="13" t="s">
        <v>73</v>
      </c>
      <c r="AY155" s="239" t="s">
        <v>136</v>
      </c>
    </row>
    <row r="156" s="14" customFormat="1">
      <c r="A156" s="14"/>
      <c r="B156" s="240"/>
      <c r="C156" s="241"/>
      <c r="D156" s="231" t="s">
        <v>146</v>
      </c>
      <c r="E156" s="242" t="s">
        <v>1</v>
      </c>
      <c r="F156" s="243" t="s">
        <v>156</v>
      </c>
      <c r="G156" s="241"/>
      <c r="H156" s="244">
        <v>0.012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146</v>
      </c>
      <c r="AU156" s="250" t="s">
        <v>144</v>
      </c>
      <c r="AV156" s="14" t="s">
        <v>144</v>
      </c>
      <c r="AW156" s="14" t="s">
        <v>30</v>
      </c>
      <c r="AX156" s="14" t="s">
        <v>73</v>
      </c>
      <c r="AY156" s="250" t="s">
        <v>136</v>
      </c>
    </row>
    <row r="157" s="13" customFormat="1">
      <c r="A157" s="13"/>
      <c r="B157" s="229"/>
      <c r="C157" s="230"/>
      <c r="D157" s="231" t="s">
        <v>146</v>
      </c>
      <c r="E157" s="232" t="s">
        <v>1</v>
      </c>
      <c r="F157" s="233" t="s">
        <v>157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146</v>
      </c>
      <c r="AU157" s="239" t="s">
        <v>144</v>
      </c>
      <c r="AV157" s="13" t="s">
        <v>81</v>
      </c>
      <c r="AW157" s="13" t="s">
        <v>30</v>
      </c>
      <c r="AX157" s="13" t="s">
        <v>73</v>
      </c>
      <c r="AY157" s="239" t="s">
        <v>136</v>
      </c>
    </row>
    <row r="158" s="14" customFormat="1">
      <c r="A158" s="14"/>
      <c r="B158" s="240"/>
      <c r="C158" s="241"/>
      <c r="D158" s="231" t="s">
        <v>146</v>
      </c>
      <c r="E158" s="242" t="s">
        <v>1</v>
      </c>
      <c r="F158" s="243" t="s">
        <v>158</v>
      </c>
      <c r="G158" s="241"/>
      <c r="H158" s="244">
        <v>0.017000000000000001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146</v>
      </c>
      <c r="AU158" s="250" t="s">
        <v>144</v>
      </c>
      <c r="AV158" s="14" t="s">
        <v>144</v>
      </c>
      <c r="AW158" s="14" t="s">
        <v>30</v>
      </c>
      <c r="AX158" s="14" t="s">
        <v>73</v>
      </c>
      <c r="AY158" s="250" t="s">
        <v>136</v>
      </c>
    </row>
    <row r="159" s="15" customFormat="1">
      <c r="A159" s="15"/>
      <c r="B159" s="251"/>
      <c r="C159" s="252"/>
      <c r="D159" s="231" t="s">
        <v>146</v>
      </c>
      <c r="E159" s="253" t="s">
        <v>1</v>
      </c>
      <c r="F159" s="254" t="s">
        <v>159</v>
      </c>
      <c r="G159" s="252"/>
      <c r="H159" s="255">
        <v>0.050000000000000003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1" t="s">
        <v>146</v>
      </c>
      <c r="AU159" s="261" t="s">
        <v>144</v>
      </c>
      <c r="AV159" s="15" t="s">
        <v>143</v>
      </c>
      <c r="AW159" s="15" t="s">
        <v>30</v>
      </c>
      <c r="AX159" s="15" t="s">
        <v>81</v>
      </c>
      <c r="AY159" s="261" t="s">
        <v>136</v>
      </c>
    </row>
    <row r="160" s="2" customFormat="1" ht="24.15" customHeight="1">
      <c r="A160" s="38"/>
      <c r="B160" s="39"/>
      <c r="C160" s="262" t="s">
        <v>137</v>
      </c>
      <c r="D160" s="262" t="s">
        <v>160</v>
      </c>
      <c r="E160" s="263" t="s">
        <v>161</v>
      </c>
      <c r="F160" s="264" t="s">
        <v>162</v>
      </c>
      <c r="G160" s="265" t="s">
        <v>151</v>
      </c>
      <c r="H160" s="266">
        <v>0.052999999999999998</v>
      </c>
      <c r="I160" s="267"/>
      <c r="J160" s="268">
        <f>ROUND(I160*H160,2)</f>
        <v>0</v>
      </c>
      <c r="K160" s="269"/>
      <c r="L160" s="270"/>
      <c r="M160" s="271" t="s">
        <v>1</v>
      </c>
      <c r="N160" s="272" t="s">
        <v>39</v>
      </c>
      <c r="O160" s="91"/>
      <c r="P160" s="225">
        <f>O160*H160</f>
        <v>0</v>
      </c>
      <c r="Q160" s="225">
        <v>1</v>
      </c>
      <c r="R160" s="225">
        <f>Q160*H160</f>
        <v>0.052999999999999998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163</v>
      </c>
      <c r="AT160" s="227" t="s">
        <v>160</v>
      </c>
      <c r="AU160" s="227" t="s">
        <v>144</v>
      </c>
      <c r="AY160" s="17" t="s">
        <v>136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144</v>
      </c>
      <c r="BK160" s="228">
        <f>ROUND(I160*H160,2)</f>
        <v>0</v>
      </c>
      <c r="BL160" s="17" t="s">
        <v>143</v>
      </c>
      <c r="BM160" s="227" t="s">
        <v>164</v>
      </c>
    </row>
    <row r="161" s="13" customFormat="1">
      <c r="A161" s="13"/>
      <c r="B161" s="229"/>
      <c r="C161" s="230"/>
      <c r="D161" s="231" t="s">
        <v>146</v>
      </c>
      <c r="E161" s="232" t="s">
        <v>1</v>
      </c>
      <c r="F161" s="233" t="s">
        <v>153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146</v>
      </c>
      <c r="AU161" s="239" t="s">
        <v>144</v>
      </c>
      <c r="AV161" s="13" t="s">
        <v>81</v>
      </c>
      <c r="AW161" s="13" t="s">
        <v>30</v>
      </c>
      <c r="AX161" s="13" t="s">
        <v>73</v>
      </c>
      <c r="AY161" s="239" t="s">
        <v>136</v>
      </c>
    </row>
    <row r="162" s="14" customFormat="1">
      <c r="A162" s="14"/>
      <c r="B162" s="240"/>
      <c r="C162" s="241"/>
      <c r="D162" s="231" t="s">
        <v>146</v>
      </c>
      <c r="E162" s="242" t="s">
        <v>1</v>
      </c>
      <c r="F162" s="243" t="s">
        <v>165</v>
      </c>
      <c r="G162" s="241"/>
      <c r="H162" s="244">
        <v>0.021999999999999999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146</v>
      </c>
      <c r="AU162" s="250" t="s">
        <v>144</v>
      </c>
      <c r="AV162" s="14" t="s">
        <v>144</v>
      </c>
      <c r="AW162" s="14" t="s">
        <v>30</v>
      </c>
      <c r="AX162" s="14" t="s">
        <v>73</v>
      </c>
      <c r="AY162" s="250" t="s">
        <v>136</v>
      </c>
    </row>
    <row r="163" s="13" customFormat="1">
      <c r="A163" s="13"/>
      <c r="B163" s="229"/>
      <c r="C163" s="230"/>
      <c r="D163" s="231" t="s">
        <v>146</v>
      </c>
      <c r="E163" s="232" t="s">
        <v>1</v>
      </c>
      <c r="F163" s="233" t="s">
        <v>155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146</v>
      </c>
      <c r="AU163" s="239" t="s">
        <v>144</v>
      </c>
      <c r="AV163" s="13" t="s">
        <v>81</v>
      </c>
      <c r="AW163" s="13" t="s">
        <v>30</v>
      </c>
      <c r="AX163" s="13" t="s">
        <v>73</v>
      </c>
      <c r="AY163" s="239" t="s">
        <v>136</v>
      </c>
    </row>
    <row r="164" s="14" customFormat="1">
      <c r="A164" s="14"/>
      <c r="B164" s="240"/>
      <c r="C164" s="241"/>
      <c r="D164" s="231" t="s">
        <v>146</v>
      </c>
      <c r="E164" s="242" t="s">
        <v>1</v>
      </c>
      <c r="F164" s="243" t="s">
        <v>166</v>
      </c>
      <c r="G164" s="241"/>
      <c r="H164" s="244">
        <v>0.012999999999999999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146</v>
      </c>
      <c r="AU164" s="250" t="s">
        <v>144</v>
      </c>
      <c r="AV164" s="14" t="s">
        <v>144</v>
      </c>
      <c r="AW164" s="14" t="s">
        <v>30</v>
      </c>
      <c r="AX164" s="14" t="s">
        <v>73</v>
      </c>
      <c r="AY164" s="250" t="s">
        <v>136</v>
      </c>
    </row>
    <row r="165" s="13" customFormat="1">
      <c r="A165" s="13"/>
      <c r="B165" s="229"/>
      <c r="C165" s="230"/>
      <c r="D165" s="231" t="s">
        <v>146</v>
      </c>
      <c r="E165" s="232" t="s">
        <v>1</v>
      </c>
      <c r="F165" s="233" t="s">
        <v>157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146</v>
      </c>
      <c r="AU165" s="239" t="s">
        <v>144</v>
      </c>
      <c r="AV165" s="13" t="s">
        <v>81</v>
      </c>
      <c r="AW165" s="13" t="s">
        <v>30</v>
      </c>
      <c r="AX165" s="13" t="s">
        <v>73</v>
      </c>
      <c r="AY165" s="239" t="s">
        <v>136</v>
      </c>
    </row>
    <row r="166" s="14" customFormat="1">
      <c r="A166" s="14"/>
      <c r="B166" s="240"/>
      <c r="C166" s="241"/>
      <c r="D166" s="231" t="s">
        <v>146</v>
      </c>
      <c r="E166" s="242" t="s">
        <v>1</v>
      </c>
      <c r="F166" s="243" t="s">
        <v>167</v>
      </c>
      <c r="G166" s="241"/>
      <c r="H166" s="244">
        <v>0.017999999999999999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146</v>
      </c>
      <c r="AU166" s="250" t="s">
        <v>144</v>
      </c>
      <c r="AV166" s="14" t="s">
        <v>144</v>
      </c>
      <c r="AW166" s="14" t="s">
        <v>30</v>
      </c>
      <c r="AX166" s="14" t="s">
        <v>73</v>
      </c>
      <c r="AY166" s="250" t="s">
        <v>136</v>
      </c>
    </row>
    <row r="167" s="15" customFormat="1">
      <c r="A167" s="15"/>
      <c r="B167" s="251"/>
      <c r="C167" s="252"/>
      <c r="D167" s="231" t="s">
        <v>146</v>
      </c>
      <c r="E167" s="253" t="s">
        <v>1</v>
      </c>
      <c r="F167" s="254" t="s">
        <v>159</v>
      </c>
      <c r="G167" s="252"/>
      <c r="H167" s="255">
        <v>0.052999999999999992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1" t="s">
        <v>146</v>
      </c>
      <c r="AU167" s="261" t="s">
        <v>144</v>
      </c>
      <c r="AV167" s="15" t="s">
        <v>143</v>
      </c>
      <c r="AW167" s="15" t="s">
        <v>30</v>
      </c>
      <c r="AX167" s="15" t="s">
        <v>81</v>
      </c>
      <c r="AY167" s="261" t="s">
        <v>136</v>
      </c>
    </row>
    <row r="168" s="2" customFormat="1" ht="33" customHeight="1">
      <c r="A168" s="38"/>
      <c r="B168" s="39"/>
      <c r="C168" s="215" t="s">
        <v>143</v>
      </c>
      <c r="D168" s="215" t="s">
        <v>139</v>
      </c>
      <c r="E168" s="216" t="s">
        <v>168</v>
      </c>
      <c r="F168" s="217" t="s">
        <v>169</v>
      </c>
      <c r="G168" s="218" t="s">
        <v>170</v>
      </c>
      <c r="H168" s="219">
        <v>8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0.025329999999999998</v>
      </c>
      <c r="R168" s="225">
        <f>Q168*H168</f>
        <v>0.20263999999999999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143</v>
      </c>
      <c r="AT168" s="227" t="s">
        <v>139</v>
      </c>
      <c r="AU168" s="227" t="s">
        <v>144</v>
      </c>
      <c r="AY168" s="17" t="s">
        <v>136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144</v>
      </c>
      <c r="BK168" s="228">
        <f>ROUND(I168*H168,2)</f>
        <v>0</v>
      </c>
      <c r="BL168" s="17" t="s">
        <v>143</v>
      </c>
      <c r="BM168" s="227" t="s">
        <v>171</v>
      </c>
    </row>
    <row r="169" s="13" customFormat="1">
      <c r="A169" s="13"/>
      <c r="B169" s="229"/>
      <c r="C169" s="230"/>
      <c r="D169" s="231" t="s">
        <v>146</v>
      </c>
      <c r="E169" s="232" t="s">
        <v>1</v>
      </c>
      <c r="F169" s="233" t="s">
        <v>172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146</v>
      </c>
      <c r="AU169" s="239" t="s">
        <v>144</v>
      </c>
      <c r="AV169" s="13" t="s">
        <v>81</v>
      </c>
      <c r="AW169" s="13" t="s">
        <v>30</v>
      </c>
      <c r="AX169" s="13" t="s">
        <v>73</v>
      </c>
      <c r="AY169" s="239" t="s">
        <v>136</v>
      </c>
    </row>
    <row r="170" s="14" customFormat="1">
      <c r="A170" s="14"/>
      <c r="B170" s="240"/>
      <c r="C170" s="241"/>
      <c r="D170" s="231" t="s">
        <v>146</v>
      </c>
      <c r="E170" s="242" t="s">
        <v>1</v>
      </c>
      <c r="F170" s="243" t="s">
        <v>163</v>
      </c>
      <c r="G170" s="241"/>
      <c r="H170" s="244">
        <v>8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146</v>
      </c>
      <c r="AU170" s="250" t="s">
        <v>144</v>
      </c>
      <c r="AV170" s="14" t="s">
        <v>144</v>
      </c>
      <c r="AW170" s="14" t="s">
        <v>30</v>
      </c>
      <c r="AX170" s="14" t="s">
        <v>73</v>
      </c>
      <c r="AY170" s="250" t="s">
        <v>136</v>
      </c>
    </row>
    <row r="171" s="15" customFormat="1">
      <c r="A171" s="15"/>
      <c r="B171" s="251"/>
      <c r="C171" s="252"/>
      <c r="D171" s="231" t="s">
        <v>146</v>
      </c>
      <c r="E171" s="253" t="s">
        <v>1</v>
      </c>
      <c r="F171" s="254" t="s">
        <v>159</v>
      </c>
      <c r="G171" s="252"/>
      <c r="H171" s="255">
        <v>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1" t="s">
        <v>146</v>
      </c>
      <c r="AU171" s="261" t="s">
        <v>144</v>
      </c>
      <c r="AV171" s="15" t="s">
        <v>143</v>
      </c>
      <c r="AW171" s="15" t="s">
        <v>30</v>
      </c>
      <c r="AX171" s="15" t="s">
        <v>81</v>
      </c>
      <c r="AY171" s="261" t="s">
        <v>136</v>
      </c>
    </row>
    <row r="172" s="2" customFormat="1" ht="33" customHeight="1">
      <c r="A172" s="38"/>
      <c r="B172" s="39"/>
      <c r="C172" s="215" t="s">
        <v>173</v>
      </c>
      <c r="D172" s="215" t="s">
        <v>139</v>
      </c>
      <c r="E172" s="216" t="s">
        <v>174</v>
      </c>
      <c r="F172" s="217" t="s">
        <v>175</v>
      </c>
      <c r="G172" s="218" t="s">
        <v>176</v>
      </c>
      <c r="H172" s="219">
        <v>4.7999999999999998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39</v>
      </c>
      <c r="O172" s="91"/>
      <c r="P172" s="225">
        <f>O172*H172</f>
        <v>0</v>
      </c>
      <c r="Q172" s="225">
        <v>0.063070000000000001</v>
      </c>
      <c r="R172" s="225">
        <f>Q172*H172</f>
        <v>0.30273600000000001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143</v>
      </c>
      <c r="AT172" s="227" t="s">
        <v>139</v>
      </c>
      <c r="AU172" s="227" t="s">
        <v>144</v>
      </c>
      <c r="AY172" s="17" t="s">
        <v>136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144</v>
      </c>
      <c r="BK172" s="228">
        <f>ROUND(I172*H172,2)</f>
        <v>0</v>
      </c>
      <c r="BL172" s="17" t="s">
        <v>143</v>
      </c>
      <c r="BM172" s="227" t="s">
        <v>177</v>
      </c>
    </row>
    <row r="173" s="13" customFormat="1">
      <c r="A173" s="13"/>
      <c r="B173" s="229"/>
      <c r="C173" s="230"/>
      <c r="D173" s="231" t="s">
        <v>146</v>
      </c>
      <c r="E173" s="232" t="s">
        <v>1</v>
      </c>
      <c r="F173" s="233" t="s">
        <v>178</v>
      </c>
      <c r="G173" s="230"/>
      <c r="H173" s="232" t="s">
        <v>1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9" t="s">
        <v>146</v>
      </c>
      <c r="AU173" s="239" t="s">
        <v>144</v>
      </c>
      <c r="AV173" s="13" t="s">
        <v>81</v>
      </c>
      <c r="AW173" s="13" t="s">
        <v>30</v>
      </c>
      <c r="AX173" s="13" t="s">
        <v>73</v>
      </c>
      <c r="AY173" s="239" t="s">
        <v>136</v>
      </c>
    </row>
    <row r="174" s="14" customFormat="1">
      <c r="A174" s="14"/>
      <c r="B174" s="240"/>
      <c r="C174" s="241"/>
      <c r="D174" s="231" t="s">
        <v>146</v>
      </c>
      <c r="E174" s="242" t="s">
        <v>1</v>
      </c>
      <c r="F174" s="243" t="s">
        <v>179</v>
      </c>
      <c r="G174" s="241"/>
      <c r="H174" s="244">
        <v>4.7999999999999998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0" t="s">
        <v>146</v>
      </c>
      <c r="AU174" s="250" t="s">
        <v>144</v>
      </c>
      <c r="AV174" s="14" t="s">
        <v>144</v>
      </c>
      <c r="AW174" s="14" t="s">
        <v>30</v>
      </c>
      <c r="AX174" s="14" t="s">
        <v>73</v>
      </c>
      <c r="AY174" s="250" t="s">
        <v>136</v>
      </c>
    </row>
    <row r="175" s="15" customFormat="1">
      <c r="A175" s="15"/>
      <c r="B175" s="251"/>
      <c r="C175" s="252"/>
      <c r="D175" s="231" t="s">
        <v>146</v>
      </c>
      <c r="E175" s="253" t="s">
        <v>1</v>
      </c>
      <c r="F175" s="254" t="s">
        <v>159</v>
      </c>
      <c r="G175" s="252"/>
      <c r="H175" s="255">
        <v>4.7999999999999998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1" t="s">
        <v>146</v>
      </c>
      <c r="AU175" s="261" t="s">
        <v>144</v>
      </c>
      <c r="AV175" s="15" t="s">
        <v>143</v>
      </c>
      <c r="AW175" s="15" t="s">
        <v>30</v>
      </c>
      <c r="AX175" s="15" t="s">
        <v>81</v>
      </c>
      <c r="AY175" s="261" t="s">
        <v>136</v>
      </c>
    </row>
    <row r="176" s="2" customFormat="1" ht="33" customHeight="1">
      <c r="A176" s="38"/>
      <c r="B176" s="39"/>
      <c r="C176" s="215" t="s">
        <v>180</v>
      </c>
      <c r="D176" s="215" t="s">
        <v>139</v>
      </c>
      <c r="E176" s="216" t="s">
        <v>181</v>
      </c>
      <c r="F176" s="217" t="s">
        <v>182</v>
      </c>
      <c r="G176" s="218" t="s">
        <v>176</v>
      </c>
      <c r="H176" s="219">
        <v>3.3999999999999999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39</v>
      </c>
      <c r="O176" s="91"/>
      <c r="P176" s="225">
        <f>O176*H176</f>
        <v>0</v>
      </c>
      <c r="Q176" s="225">
        <v>0.061969999999999997</v>
      </c>
      <c r="R176" s="225">
        <f>Q176*H176</f>
        <v>0.210698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143</v>
      </c>
      <c r="AT176" s="227" t="s">
        <v>139</v>
      </c>
      <c r="AU176" s="227" t="s">
        <v>144</v>
      </c>
      <c r="AY176" s="17" t="s">
        <v>136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144</v>
      </c>
      <c r="BK176" s="228">
        <f>ROUND(I176*H176,2)</f>
        <v>0</v>
      </c>
      <c r="BL176" s="17" t="s">
        <v>143</v>
      </c>
      <c r="BM176" s="227" t="s">
        <v>183</v>
      </c>
    </row>
    <row r="177" s="13" customFormat="1">
      <c r="A177" s="13"/>
      <c r="B177" s="229"/>
      <c r="C177" s="230"/>
      <c r="D177" s="231" t="s">
        <v>146</v>
      </c>
      <c r="E177" s="232" t="s">
        <v>1</v>
      </c>
      <c r="F177" s="233" t="s">
        <v>184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146</v>
      </c>
      <c r="AU177" s="239" t="s">
        <v>144</v>
      </c>
      <c r="AV177" s="13" t="s">
        <v>81</v>
      </c>
      <c r="AW177" s="13" t="s">
        <v>30</v>
      </c>
      <c r="AX177" s="13" t="s">
        <v>73</v>
      </c>
      <c r="AY177" s="239" t="s">
        <v>136</v>
      </c>
    </row>
    <row r="178" s="14" customFormat="1">
      <c r="A178" s="14"/>
      <c r="B178" s="240"/>
      <c r="C178" s="241"/>
      <c r="D178" s="231" t="s">
        <v>146</v>
      </c>
      <c r="E178" s="242" t="s">
        <v>1</v>
      </c>
      <c r="F178" s="243" t="s">
        <v>185</v>
      </c>
      <c r="G178" s="241"/>
      <c r="H178" s="244">
        <v>2.2000000000000002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146</v>
      </c>
      <c r="AU178" s="250" t="s">
        <v>144</v>
      </c>
      <c r="AV178" s="14" t="s">
        <v>144</v>
      </c>
      <c r="AW178" s="14" t="s">
        <v>30</v>
      </c>
      <c r="AX178" s="14" t="s">
        <v>73</v>
      </c>
      <c r="AY178" s="250" t="s">
        <v>136</v>
      </c>
    </row>
    <row r="179" s="13" customFormat="1">
      <c r="A179" s="13"/>
      <c r="B179" s="229"/>
      <c r="C179" s="230"/>
      <c r="D179" s="231" t="s">
        <v>146</v>
      </c>
      <c r="E179" s="232" t="s">
        <v>1</v>
      </c>
      <c r="F179" s="233" t="s">
        <v>186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146</v>
      </c>
      <c r="AU179" s="239" t="s">
        <v>144</v>
      </c>
      <c r="AV179" s="13" t="s">
        <v>81</v>
      </c>
      <c r="AW179" s="13" t="s">
        <v>30</v>
      </c>
      <c r="AX179" s="13" t="s">
        <v>73</v>
      </c>
      <c r="AY179" s="239" t="s">
        <v>136</v>
      </c>
    </row>
    <row r="180" s="14" customFormat="1">
      <c r="A180" s="14"/>
      <c r="B180" s="240"/>
      <c r="C180" s="241"/>
      <c r="D180" s="231" t="s">
        <v>146</v>
      </c>
      <c r="E180" s="242" t="s">
        <v>1</v>
      </c>
      <c r="F180" s="243" t="s">
        <v>187</v>
      </c>
      <c r="G180" s="241"/>
      <c r="H180" s="244">
        <v>1.2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146</v>
      </c>
      <c r="AU180" s="250" t="s">
        <v>144</v>
      </c>
      <c r="AV180" s="14" t="s">
        <v>144</v>
      </c>
      <c r="AW180" s="14" t="s">
        <v>30</v>
      </c>
      <c r="AX180" s="14" t="s">
        <v>73</v>
      </c>
      <c r="AY180" s="250" t="s">
        <v>136</v>
      </c>
    </row>
    <row r="181" s="15" customFormat="1">
      <c r="A181" s="15"/>
      <c r="B181" s="251"/>
      <c r="C181" s="252"/>
      <c r="D181" s="231" t="s">
        <v>146</v>
      </c>
      <c r="E181" s="253" t="s">
        <v>1</v>
      </c>
      <c r="F181" s="254" t="s">
        <v>159</v>
      </c>
      <c r="G181" s="252"/>
      <c r="H181" s="255">
        <v>3.3999999999999999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1" t="s">
        <v>146</v>
      </c>
      <c r="AU181" s="261" t="s">
        <v>144</v>
      </c>
      <c r="AV181" s="15" t="s">
        <v>143</v>
      </c>
      <c r="AW181" s="15" t="s">
        <v>30</v>
      </c>
      <c r="AX181" s="15" t="s">
        <v>81</v>
      </c>
      <c r="AY181" s="261" t="s">
        <v>136</v>
      </c>
    </row>
    <row r="182" s="2" customFormat="1" ht="24.15" customHeight="1">
      <c r="A182" s="38"/>
      <c r="B182" s="39"/>
      <c r="C182" s="215" t="s">
        <v>188</v>
      </c>
      <c r="D182" s="215" t="s">
        <v>139</v>
      </c>
      <c r="E182" s="216" t="s">
        <v>189</v>
      </c>
      <c r="F182" s="217" t="s">
        <v>190</v>
      </c>
      <c r="G182" s="218" t="s">
        <v>191</v>
      </c>
      <c r="H182" s="219">
        <v>12.5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39</v>
      </c>
      <c r="O182" s="91"/>
      <c r="P182" s="225">
        <f>O182*H182</f>
        <v>0</v>
      </c>
      <c r="Q182" s="225">
        <v>0.00012999999999999999</v>
      </c>
      <c r="R182" s="225">
        <f>Q182*H182</f>
        <v>0.0016249999999999999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143</v>
      </c>
      <c r="AT182" s="227" t="s">
        <v>139</v>
      </c>
      <c r="AU182" s="227" t="s">
        <v>144</v>
      </c>
      <c r="AY182" s="17" t="s">
        <v>136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144</v>
      </c>
      <c r="BK182" s="228">
        <f>ROUND(I182*H182,2)</f>
        <v>0</v>
      </c>
      <c r="BL182" s="17" t="s">
        <v>143</v>
      </c>
      <c r="BM182" s="227" t="s">
        <v>192</v>
      </c>
    </row>
    <row r="183" s="13" customFormat="1">
      <c r="A183" s="13"/>
      <c r="B183" s="229"/>
      <c r="C183" s="230"/>
      <c r="D183" s="231" t="s">
        <v>146</v>
      </c>
      <c r="E183" s="232" t="s">
        <v>1</v>
      </c>
      <c r="F183" s="233" t="s">
        <v>193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146</v>
      </c>
      <c r="AU183" s="239" t="s">
        <v>144</v>
      </c>
      <c r="AV183" s="13" t="s">
        <v>81</v>
      </c>
      <c r="AW183" s="13" t="s">
        <v>30</v>
      </c>
      <c r="AX183" s="13" t="s">
        <v>73</v>
      </c>
      <c r="AY183" s="239" t="s">
        <v>136</v>
      </c>
    </row>
    <row r="184" s="14" customFormat="1">
      <c r="A184" s="14"/>
      <c r="B184" s="240"/>
      <c r="C184" s="241"/>
      <c r="D184" s="231" t="s">
        <v>146</v>
      </c>
      <c r="E184" s="242" t="s">
        <v>1</v>
      </c>
      <c r="F184" s="243" t="s">
        <v>194</v>
      </c>
      <c r="G184" s="241"/>
      <c r="H184" s="244">
        <v>4.4000000000000004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146</v>
      </c>
      <c r="AU184" s="250" t="s">
        <v>144</v>
      </c>
      <c r="AV184" s="14" t="s">
        <v>144</v>
      </c>
      <c r="AW184" s="14" t="s">
        <v>30</v>
      </c>
      <c r="AX184" s="14" t="s">
        <v>73</v>
      </c>
      <c r="AY184" s="250" t="s">
        <v>136</v>
      </c>
    </row>
    <row r="185" s="13" customFormat="1">
      <c r="A185" s="13"/>
      <c r="B185" s="229"/>
      <c r="C185" s="230"/>
      <c r="D185" s="231" t="s">
        <v>146</v>
      </c>
      <c r="E185" s="232" t="s">
        <v>1</v>
      </c>
      <c r="F185" s="233" t="s">
        <v>195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146</v>
      </c>
      <c r="AU185" s="239" t="s">
        <v>144</v>
      </c>
      <c r="AV185" s="13" t="s">
        <v>81</v>
      </c>
      <c r="AW185" s="13" t="s">
        <v>30</v>
      </c>
      <c r="AX185" s="13" t="s">
        <v>73</v>
      </c>
      <c r="AY185" s="239" t="s">
        <v>136</v>
      </c>
    </row>
    <row r="186" s="14" customFormat="1">
      <c r="A186" s="14"/>
      <c r="B186" s="240"/>
      <c r="C186" s="241"/>
      <c r="D186" s="231" t="s">
        <v>146</v>
      </c>
      <c r="E186" s="242" t="s">
        <v>1</v>
      </c>
      <c r="F186" s="243" t="s">
        <v>196</v>
      </c>
      <c r="G186" s="241"/>
      <c r="H186" s="244">
        <v>5.4000000000000004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146</v>
      </c>
      <c r="AU186" s="250" t="s">
        <v>144</v>
      </c>
      <c r="AV186" s="14" t="s">
        <v>144</v>
      </c>
      <c r="AW186" s="14" t="s">
        <v>30</v>
      </c>
      <c r="AX186" s="14" t="s">
        <v>73</v>
      </c>
      <c r="AY186" s="250" t="s">
        <v>136</v>
      </c>
    </row>
    <row r="187" s="13" customFormat="1">
      <c r="A187" s="13"/>
      <c r="B187" s="229"/>
      <c r="C187" s="230"/>
      <c r="D187" s="231" t="s">
        <v>146</v>
      </c>
      <c r="E187" s="232" t="s">
        <v>1</v>
      </c>
      <c r="F187" s="233" t="s">
        <v>186</v>
      </c>
      <c r="G187" s="230"/>
      <c r="H187" s="232" t="s">
        <v>1</v>
      </c>
      <c r="I187" s="234"/>
      <c r="J187" s="230"/>
      <c r="K187" s="230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146</v>
      </c>
      <c r="AU187" s="239" t="s">
        <v>144</v>
      </c>
      <c r="AV187" s="13" t="s">
        <v>81</v>
      </c>
      <c r="AW187" s="13" t="s">
        <v>30</v>
      </c>
      <c r="AX187" s="13" t="s">
        <v>73</v>
      </c>
      <c r="AY187" s="239" t="s">
        <v>136</v>
      </c>
    </row>
    <row r="188" s="14" customFormat="1">
      <c r="A188" s="14"/>
      <c r="B188" s="240"/>
      <c r="C188" s="241"/>
      <c r="D188" s="231" t="s">
        <v>146</v>
      </c>
      <c r="E188" s="242" t="s">
        <v>1</v>
      </c>
      <c r="F188" s="243" t="s">
        <v>197</v>
      </c>
      <c r="G188" s="241"/>
      <c r="H188" s="244">
        <v>2.7000000000000002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146</v>
      </c>
      <c r="AU188" s="250" t="s">
        <v>144</v>
      </c>
      <c r="AV188" s="14" t="s">
        <v>144</v>
      </c>
      <c r="AW188" s="14" t="s">
        <v>30</v>
      </c>
      <c r="AX188" s="14" t="s">
        <v>73</v>
      </c>
      <c r="AY188" s="250" t="s">
        <v>136</v>
      </c>
    </row>
    <row r="189" s="15" customFormat="1">
      <c r="A189" s="15"/>
      <c r="B189" s="251"/>
      <c r="C189" s="252"/>
      <c r="D189" s="231" t="s">
        <v>146</v>
      </c>
      <c r="E189" s="253" t="s">
        <v>1</v>
      </c>
      <c r="F189" s="254" t="s">
        <v>159</v>
      </c>
      <c r="G189" s="252"/>
      <c r="H189" s="255">
        <v>12.5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1" t="s">
        <v>146</v>
      </c>
      <c r="AU189" s="261" t="s">
        <v>144</v>
      </c>
      <c r="AV189" s="15" t="s">
        <v>143</v>
      </c>
      <c r="AW189" s="15" t="s">
        <v>30</v>
      </c>
      <c r="AX189" s="15" t="s">
        <v>81</v>
      </c>
      <c r="AY189" s="261" t="s">
        <v>136</v>
      </c>
    </row>
    <row r="190" s="2" customFormat="1" ht="16.5" customHeight="1">
      <c r="A190" s="38"/>
      <c r="B190" s="39"/>
      <c r="C190" s="215" t="s">
        <v>163</v>
      </c>
      <c r="D190" s="215" t="s">
        <v>139</v>
      </c>
      <c r="E190" s="216" t="s">
        <v>198</v>
      </c>
      <c r="F190" s="217" t="s">
        <v>199</v>
      </c>
      <c r="G190" s="218" t="s">
        <v>176</v>
      </c>
      <c r="H190" s="219">
        <v>2.4399999999999999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39</v>
      </c>
      <c r="O190" s="91"/>
      <c r="P190" s="225">
        <f>O190*H190</f>
        <v>0</v>
      </c>
      <c r="Q190" s="225">
        <v>0.083409999999999998</v>
      </c>
      <c r="R190" s="225">
        <f>Q190*H190</f>
        <v>0.20352039999999999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143</v>
      </c>
      <c r="AT190" s="227" t="s">
        <v>139</v>
      </c>
      <c r="AU190" s="227" t="s">
        <v>144</v>
      </c>
      <c r="AY190" s="17" t="s">
        <v>136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144</v>
      </c>
      <c r="BK190" s="228">
        <f>ROUND(I190*H190,2)</f>
        <v>0</v>
      </c>
      <c r="BL190" s="17" t="s">
        <v>143</v>
      </c>
      <c r="BM190" s="227" t="s">
        <v>200</v>
      </c>
    </row>
    <row r="191" s="13" customFormat="1">
      <c r="A191" s="13"/>
      <c r="B191" s="229"/>
      <c r="C191" s="230"/>
      <c r="D191" s="231" t="s">
        <v>146</v>
      </c>
      <c r="E191" s="232" t="s">
        <v>1</v>
      </c>
      <c r="F191" s="233" t="s">
        <v>201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146</v>
      </c>
      <c r="AU191" s="239" t="s">
        <v>144</v>
      </c>
      <c r="AV191" s="13" t="s">
        <v>81</v>
      </c>
      <c r="AW191" s="13" t="s">
        <v>30</v>
      </c>
      <c r="AX191" s="13" t="s">
        <v>73</v>
      </c>
      <c r="AY191" s="239" t="s">
        <v>136</v>
      </c>
    </row>
    <row r="192" s="14" customFormat="1">
      <c r="A192" s="14"/>
      <c r="B192" s="240"/>
      <c r="C192" s="241"/>
      <c r="D192" s="231" t="s">
        <v>146</v>
      </c>
      <c r="E192" s="242" t="s">
        <v>1</v>
      </c>
      <c r="F192" s="243" t="s">
        <v>202</v>
      </c>
      <c r="G192" s="241"/>
      <c r="H192" s="244">
        <v>2.4399999999999999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146</v>
      </c>
      <c r="AU192" s="250" t="s">
        <v>144</v>
      </c>
      <c r="AV192" s="14" t="s">
        <v>144</v>
      </c>
      <c r="AW192" s="14" t="s">
        <v>30</v>
      </c>
      <c r="AX192" s="14" t="s">
        <v>73</v>
      </c>
      <c r="AY192" s="250" t="s">
        <v>136</v>
      </c>
    </row>
    <row r="193" s="15" customFormat="1">
      <c r="A193" s="15"/>
      <c r="B193" s="251"/>
      <c r="C193" s="252"/>
      <c r="D193" s="231" t="s">
        <v>146</v>
      </c>
      <c r="E193" s="253" t="s">
        <v>1</v>
      </c>
      <c r="F193" s="254" t="s">
        <v>159</v>
      </c>
      <c r="G193" s="252"/>
      <c r="H193" s="255">
        <v>2.4399999999999999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1" t="s">
        <v>146</v>
      </c>
      <c r="AU193" s="261" t="s">
        <v>144</v>
      </c>
      <c r="AV193" s="15" t="s">
        <v>143</v>
      </c>
      <c r="AW193" s="15" t="s">
        <v>30</v>
      </c>
      <c r="AX193" s="15" t="s">
        <v>81</v>
      </c>
      <c r="AY193" s="261" t="s">
        <v>136</v>
      </c>
    </row>
    <row r="194" s="12" customFormat="1" ht="22.8" customHeight="1">
      <c r="A194" s="12"/>
      <c r="B194" s="199"/>
      <c r="C194" s="200"/>
      <c r="D194" s="201" t="s">
        <v>72</v>
      </c>
      <c r="E194" s="213" t="s">
        <v>180</v>
      </c>
      <c r="F194" s="213" t="s">
        <v>203</v>
      </c>
      <c r="G194" s="200"/>
      <c r="H194" s="200"/>
      <c r="I194" s="203"/>
      <c r="J194" s="214">
        <f>BK194</f>
        <v>0</v>
      </c>
      <c r="K194" s="200"/>
      <c r="L194" s="205"/>
      <c r="M194" s="206"/>
      <c r="N194" s="207"/>
      <c r="O194" s="207"/>
      <c r="P194" s="208">
        <f>SUM(P195:P359)</f>
        <v>0</v>
      </c>
      <c r="Q194" s="207"/>
      <c r="R194" s="208">
        <f>SUM(R195:R359)</f>
        <v>4.0094646200000001</v>
      </c>
      <c r="S194" s="207"/>
      <c r="T194" s="209">
        <f>SUM(T195:T359)</f>
        <v>0.00214284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0" t="s">
        <v>81</v>
      </c>
      <c r="AT194" s="211" t="s">
        <v>72</v>
      </c>
      <c r="AU194" s="211" t="s">
        <v>81</v>
      </c>
      <c r="AY194" s="210" t="s">
        <v>136</v>
      </c>
      <c r="BK194" s="212">
        <f>SUM(BK195:BK359)</f>
        <v>0</v>
      </c>
    </row>
    <row r="195" s="2" customFormat="1" ht="24.15" customHeight="1">
      <c r="A195" s="38"/>
      <c r="B195" s="39"/>
      <c r="C195" s="215" t="s">
        <v>204</v>
      </c>
      <c r="D195" s="215" t="s">
        <v>139</v>
      </c>
      <c r="E195" s="216" t="s">
        <v>205</v>
      </c>
      <c r="F195" s="217" t="s">
        <v>206</v>
      </c>
      <c r="G195" s="218" t="s">
        <v>176</v>
      </c>
      <c r="H195" s="219">
        <v>0.20999999999999999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39</v>
      </c>
      <c r="O195" s="91"/>
      <c r="P195" s="225">
        <f>O195*H195</f>
        <v>0</v>
      </c>
      <c r="Q195" s="225">
        <v>0.0073499999999999998</v>
      </c>
      <c r="R195" s="225">
        <f>Q195*H195</f>
        <v>0.0015435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143</v>
      </c>
      <c r="AT195" s="227" t="s">
        <v>139</v>
      </c>
      <c r="AU195" s="227" t="s">
        <v>144</v>
      </c>
      <c r="AY195" s="17" t="s">
        <v>136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144</v>
      </c>
      <c r="BK195" s="228">
        <f>ROUND(I195*H195,2)</f>
        <v>0</v>
      </c>
      <c r="BL195" s="17" t="s">
        <v>143</v>
      </c>
      <c r="BM195" s="227" t="s">
        <v>207</v>
      </c>
    </row>
    <row r="196" s="13" customFormat="1">
      <c r="A196" s="13"/>
      <c r="B196" s="229"/>
      <c r="C196" s="230"/>
      <c r="D196" s="231" t="s">
        <v>146</v>
      </c>
      <c r="E196" s="232" t="s">
        <v>1</v>
      </c>
      <c r="F196" s="233" t="s">
        <v>208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146</v>
      </c>
      <c r="AU196" s="239" t="s">
        <v>144</v>
      </c>
      <c r="AV196" s="13" t="s">
        <v>81</v>
      </c>
      <c r="AW196" s="13" t="s">
        <v>30</v>
      </c>
      <c r="AX196" s="13" t="s">
        <v>73</v>
      </c>
      <c r="AY196" s="239" t="s">
        <v>136</v>
      </c>
    </row>
    <row r="197" s="14" customFormat="1">
      <c r="A197" s="14"/>
      <c r="B197" s="240"/>
      <c r="C197" s="241"/>
      <c r="D197" s="231" t="s">
        <v>146</v>
      </c>
      <c r="E197" s="242" t="s">
        <v>1</v>
      </c>
      <c r="F197" s="243" t="s">
        <v>209</v>
      </c>
      <c r="G197" s="241"/>
      <c r="H197" s="244">
        <v>0.20999999999999999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146</v>
      </c>
      <c r="AU197" s="250" t="s">
        <v>144</v>
      </c>
      <c r="AV197" s="14" t="s">
        <v>144</v>
      </c>
      <c r="AW197" s="14" t="s">
        <v>30</v>
      </c>
      <c r="AX197" s="14" t="s">
        <v>73</v>
      </c>
      <c r="AY197" s="250" t="s">
        <v>136</v>
      </c>
    </row>
    <row r="198" s="15" customFormat="1">
      <c r="A198" s="15"/>
      <c r="B198" s="251"/>
      <c r="C198" s="252"/>
      <c r="D198" s="231" t="s">
        <v>146</v>
      </c>
      <c r="E198" s="253" t="s">
        <v>1</v>
      </c>
      <c r="F198" s="254" t="s">
        <v>159</v>
      </c>
      <c r="G198" s="252"/>
      <c r="H198" s="255">
        <v>0.20999999999999999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146</v>
      </c>
      <c r="AU198" s="261" t="s">
        <v>144</v>
      </c>
      <c r="AV198" s="15" t="s">
        <v>143</v>
      </c>
      <c r="AW198" s="15" t="s">
        <v>30</v>
      </c>
      <c r="AX198" s="15" t="s">
        <v>81</v>
      </c>
      <c r="AY198" s="261" t="s">
        <v>136</v>
      </c>
    </row>
    <row r="199" s="2" customFormat="1" ht="24.15" customHeight="1">
      <c r="A199" s="38"/>
      <c r="B199" s="39"/>
      <c r="C199" s="215" t="s">
        <v>210</v>
      </c>
      <c r="D199" s="215" t="s">
        <v>139</v>
      </c>
      <c r="E199" s="216" t="s">
        <v>211</v>
      </c>
      <c r="F199" s="217" t="s">
        <v>212</v>
      </c>
      <c r="G199" s="218" t="s">
        <v>176</v>
      </c>
      <c r="H199" s="219">
        <v>34.594000000000001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0.00025999999999999998</v>
      </c>
      <c r="R199" s="225">
        <f>Q199*H199</f>
        <v>0.0089944399999999994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143</v>
      </c>
      <c r="AT199" s="227" t="s">
        <v>139</v>
      </c>
      <c r="AU199" s="227" t="s">
        <v>144</v>
      </c>
      <c r="AY199" s="17" t="s">
        <v>136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144</v>
      </c>
      <c r="BK199" s="228">
        <f>ROUND(I199*H199,2)</f>
        <v>0</v>
      </c>
      <c r="BL199" s="17" t="s">
        <v>143</v>
      </c>
      <c r="BM199" s="227" t="s">
        <v>213</v>
      </c>
    </row>
    <row r="200" s="13" customFormat="1">
      <c r="A200" s="13"/>
      <c r="B200" s="229"/>
      <c r="C200" s="230"/>
      <c r="D200" s="231" t="s">
        <v>146</v>
      </c>
      <c r="E200" s="232" t="s">
        <v>1</v>
      </c>
      <c r="F200" s="233" t="s">
        <v>214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146</v>
      </c>
      <c r="AU200" s="239" t="s">
        <v>144</v>
      </c>
      <c r="AV200" s="13" t="s">
        <v>81</v>
      </c>
      <c r="AW200" s="13" t="s">
        <v>30</v>
      </c>
      <c r="AX200" s="13" t="s">
        <v>73</v>
      </c>
      <c r="AY200" s="239" t="s">
        <v>136</v>
      </c>
    </row>
    <row r="201" s="14" customFormat="1">
      <c r="A201" s="14"/>
      <c r="B201" s="240"/>
      <c r="C201" s="241"/>
      <c r="D201" s="231" t="s">
        <v>146</v>
      </c>
      <c r="E201" s="242" t="s">
        <v>1</v>
      </c>
      <c r="F201" s="243" t="s">
        <v>215</v>
      </c>
      <c r="G201" s="241"/>
      <c r="H201" s="244">
        <v>5.0190000000000001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146</v>
      </c>
      <c r="AU201" s="250" t="s">
        <v>144</v>
      </c>
      <c r="AV201" s="14" t="s">
        <v>144</v>
      </c>
      <c r="AW201" s="14" t="s">
        <v>30</v>
      </c>
      <c r="AX201" s="14" t="s">
        <v>73</v>
      </c>
      <c r="AY201" s="250" t="s">
        <v>136</v>
      </c>
    </row>
    <row r="202" s="13" customFormat="1">
      <c r="A202" s="13"/>
      <c r="B202" s="229"/>
      <c r="C202" s="230"/>
      <c r="D202" s="231" t="s">
        <v>146</v>
      </c>
      <c r="E202" s="232" t="s">
        <v>1</v>
      </c>
      <c r="F202" s="233" t="s">
        <v>216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146</v>
      </c>
      <c r="AU202" s="239" t="s">
        <v>144</v>
      </c>
      <c r="AV202" s="13" t="s">
        <v>81</v>
      </c>
      <c r="AW202" s="13" t="s">
        <v>30</v>
      </c>
      <c r="AX202" s="13" t="s">
        <v>73</v>
      </c>
      <c r="AY202" s="239" t="s">
        <v>136</v>
      </c>
    </row>
    <row r="203" s="14" customFormat="1">
      <c r="A203" s="14"/>
      <c r="B203" s="240"/>
      <c r="C203" s="241"/>
      <c r="D203" s="231" t="s">
        <v>146</v>
      </c>
      <c r="E203" s="242" t="s">
        <v>1</v>
      </c>
      <c r="F203" s="243" t="s">
        <v>217</v>
      </c>
      <c r="G203" s="241"/>
      <c r="H203" s="244">
        <v>3.7189999999999999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146</v>
      </c>
      <c r="AU203" s="250" t="s">
        <v>144</v>
      </c>
      <c r="AV203" s="14" t="s">
        <v>144</v>
      </c>
      <c r="AW203" s="14" t="s">
        <v>30</v>
      </c>
      <c r="AX203" s="14" t="s">
        <v>73</v>
      </c>
      <c r="AY203" s="250" t="s">
        <v>136</v>
      </c>
    </row>
    <row r="204" s="13" customFormat="1">
      <c r="A204" s="13"/>
      <c r="B204" s="229"/>
      <c r="C204" s="230"/>
      <c r="D204" s="231" t="s">
        <v>146</v>
      </c>
      <c r="E204" s="232" t="s">
        <v>1</v>
      </c>
      <c r="F204" s="233" t="s">
        <v>218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146</v>
      </c>
      <c r="AU204" s="239" t="s">
        <v>144</v>
      </c>
      <c r="AV204" s="13" t="s">
        <v>81</v>
      </c>
      <c r="AW204" s="13" t="s">
        <v>30</v>
      </c>
      <c r="AX204" s="13" t="s">
        <v>73</v>
      </c>
      <c r="AY204" s="239" t="s">
        <v>136</v>
      </c>
    </row>
    <row r="205" s="14" customFormat="1">
      <c r="A205" s="14"/>
      <c r="B205" s="240"/>
      <c r="C205" s="241"/>
      <c r="D205" s="231" t="s">
        <v>146</v>
      </c>
      <c r="E205" s="242" t="s">
        <v>1</v>
      </c>
      <c r="F205" s="243" t="s">
        <v>219</v>
      </c>
      <c r="G205" s="241"/>
      <c r="H205" s="244">
        <v>1.6000000000000001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146</v>
      </c>
      <c r="AU205" s="250" t="s">
        <v>144</v>
      </c>
      <c r="AV205" s="14" t="s">
        <v>144</v>
      </c>
      <c r="AW205" s="14" t="s">
        <v>30</v>
      </c>
      <c r="AX205" s="14" t="s">
        <v>73</v>
      </c>
      <c r="AY205" s="250" t="s">
        <v>136</v>
      </c>
    </row>
    <row r="206" s="13" customFormat="1">
      <c r="A206" s="13"/>
      <c r="B206" s="229"/>
      <c r="C206" s="230"/>
      <c r="D206" s="231" t="s">
        <v>146</v>
      </c>
      <c r="E206" s="232" t="s">
        <v>1</v>
      </c>
      <c r="F206" s="233" t="s">
        <v>220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146</v>
      </c>
      <c r="AU206" s="239" t="s">
        <v>144</v>
      </c>
      <c r="AV206" s="13" t="s">
        <v>81</v>
      </c>
      <c r="AW206" s="13" t="s">
        <v>30</v>
      </c>
      <c r="AX206" s="13" t="s">
        <v>73</v>
      </c>
      <c r="AY206" s="239" t="s">
        <v>136</v>
      </c>
    </row>
    <row r="207" s="14" customFormat="1">
      <c r="A207" s="14"/>
      <c r="B207" s="240"/>
      <c r="C207" s="241"/>
      <c r="D207" s="231" t="s">
        <v>146</v>
      </c>
      <c r="E207" s="242" t="s">
        <v>1</v>
      </c>
      <c r="F207" s="243" t="s">
        <v>221</v>
      </c>
      <c r="G207" s="241"/>
      <c r="H207" s="244">
        <v>8.8239999999999998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146</v>
      </c>
      <c r="AU207" s="250" t="s">
        <v>144</v>
      </c>
      <c r="AV207" s="14" t="s">
        <v>144</v>
      </c>
      <c r="AW207" s="14" t="s">
        <v>30</v>
      </c>
      <c r="AX207" s="14" t="s">
        <v>73</v>
      </c>
      <c r="AY207" s="250" t="s">
        <v>136</v>
      </c>
    </row>
    <row r="208" s="13" customFormat="1">
      <c r="A208" s="13"/>
      <c r="B208" s="229"/>
      <c r="C208" s="230"/>
      <c r="D208" s="231" t="s">
        <v>146</v>
      </c>
      <c r="E208" s="232" t="s">
        <v>1</v>
      </c>
      <c r="F208" s="233" t="s">
        <v>222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146</v>
      </c>
      <c r="AU208" s="239" t="s">
        <v>144</v>
      </c>
      <c r="AV208" s="13" t="s">
        <v>81</v>
      </c>
      <c r="AW208" s="13" t="s">
        <v>30</v>
      </c>
      <c r="AX208" s="13" t="s">
        <v>73</v>
      </c>
      <c r="AY208" s="239" t="s">
        <v>136</v>
      </c>
    </row>
    <row r="209" s="14" customFormat="1">
      <c r="A209" s="14"/>
      <c r="B209" s="240"/>
      <c r="C209" s="241"/>
      <c r="D209" s="231" t="s">
        <v>146</v>
      </c>
      <c r="E209" s="242" t="s">
        <v>1</v>
      </c>
      <c r="F209" s="243" t="s">
        <v>223</v>
      </c>
      <c r="G209" s="241"/>
      <c r="H209" s="244">
        <v>15.432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146</v>
      </c>
      <c r="AU209" s="250" t="s">
        <v>144</v>
      </c>
      <c r="AV209" s="14" t="s">
        <v>144</v>
      </c>
      <c r="AW209" s="14" t="s">
        <v>30</v>
      </c>
      <c r="AX209" s="14" t="s">
        <v>73</v>
      </c>
      <c r="AY209" s="250" t="s">
        <v>136</v>
      </c>
    </row>
    <row r="210" s="15" customFormat="1">
      <c r="A210" s="15"/>
      <c r="B210" s="251"/>
      <c r="C210" s="252"/>
      <c r="D210" s="231" t="s">
        <v>146</v>
      </c>
      <c r="E210" s="253" t="s">
        <v>1</v>
      </c>
      <c r="F210" s="254" t="s">
        <v>159</v>
      </c>
      <c r="G210" s="252"/>
      <c r="H210" s="255">
        <v>34.594000000000001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1" t="s">
        <v>146</v>
      </c>
      <c r="AU210" s="261" t="s">
        <v>144</v>
      </c>
      <c r="AV210" s="15" t="s">
        <v>143</v>
      </c>
      <c r="AW210" s="15" t="s">
        <v>30</v>
      </c>
      <c r="AX210" s="15" t="s">
        <v>81</v>
      </c>
      <c r="AY210" s="261" t="s">
        <v>136</v>
      </c>
    </row>
    <row r="211" s="2" customFormat="1" ht="21.75" customHeight="1">
      <c r="A211" s="38"/>
      <c r="B211" s="39"/>
      <c r="C211" s="215" t="s">
        <v>224</v>
      </c>
      <c r="D211" s="215" t="s">
        <v>139</v>
      </c>
      <c r="E211" s="216" t="s">
        <v>225</v>
      </c>
      <c r="F211" s="217" t="s">
        <v>226</v>
      </c>
      <c r="G211" s="218" t="s">
        <v>176</v>
      </c>
      <c r="H211" s="219">
        <v>34.594000000000001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39</v>
      </c>
      <c r="O211" s="91"/>
      <c r="P211" s="225">
        <f>O211*H211</f>
        <v>0</v>
      </c>
      <c r="Q211" s="225">
        <v>0.0040000000000000001</v>
      </c>
      <c r="R211" s="225">
        <f>Q211*H211</f>
        <v>0.138376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143</v>
      </c>
      <c r="AT211" s="227" t="s">
        <v>139</v>
      </c>
      <c r="AU211" s="227" t="s">
        <v>144</v>
      </c>
      <c r="AY211" s="17" t="s">
        <v>136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144</v>
      </c>
      <c r="BK211" s="228">
        <f>ROUND(I211*H211,2)</f>
        <v>0</v>
      </c>
      <c r="BL211" s="17" t="s">
        <v>143</v>
      </c>
      <c r="BM211" s="227" t="s">
        <v>227</v>
      </c>
    </row>
    <row r="212" s="13" customFormat="1">
      <c r="A212" s="13"/>
      <c r="B212" s="229"/>
      <c r="C212" s="230"/>
      <c r="D212" s="231" t="s">
        <v>146</v>
      </c>
      <c r="E212" s="232" t="s">
        <v>1</v>
      </c>
      <c r="F212" s="233" t="s">
        <v>214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146</v>
      </c>
      <c r="AU212" s="239" t="s">
        <v>144</v>
      </c>
      <c r="AV212" s="13" t="s">
        <v>81</v>
      </c>
      <c r="AW212" s="13" t="s">
        <v>30</v>
      </c>
      <c r="AX212" s="13" t="s">
        <v>73</v>
      </c>
      <c r="AY212" s="239" t="s">
        <v>136</v>
      </c>
    </row>
    <row r="213" s="14" customFormat="1">
      <c r="A213" s="14"/>
      <c r="B213" s="240"/>
      <c r="C213" s="241"/>
      <c r="D213" s="231" t="s">
        <v>146</v>
      </c>
      <c r="E213" s="242" t="s">
        <v>1</v>
      </c>
      <c r="F213" s="243" t="s">
        <v>215</v>
      </c>
      <c r="G213" s="241"/>
      <c r="H213" s="244">
        <v>5.0190000000000001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146</v>
      </c>
      <c r="AU213" s="250" t="s">
        <v>144</v>
      </c>
      <c r="AV213" s="14" t="s">
        <v>144</v>
      </c>
      <c r="AW213" s="14" t="s">
        <v>30</v>
      </c>
      <c r="AX213" s="14" t="s">
        <v>73</v>
      </c>
      <c r="AY213" s="250" t="s">
        <v>136</v>
      </c>
    </row>
    <row r="214" s="13" customFormat="1">
      <c r="A214" s="13"/>
      <c r="B214" s="229"/>
      <c r="C214" s="230"/>
      <c r="D214" s="231" t="s">
        <v>146</v>
      </c>
      <c r="E214" s="232" t="s">
        <v>1</v>
      </c>
      <c r="F214" s="233" t="s">
        <v>216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146</v>
      </c>
      <c r="AU214" s="239" t="s">
        <v>144</v>
      </c>
      <c r="AV214" s="13" t="s">
        <v>81</v>
      </c>
      <c r="AW214" s="13" t="s">
        <v>30</v>
      </c>
      <c r="AX214" s="13" t="s">
        <v>73</v>
      </c>
      <c r="AY214" s="239" t="s">
        <v>136</v>
      </c>
    </row>
    <row r="215" s="14" customFormat="1">
      <c r="A215" s="14"/>
      <c r="B215" s="240"/>
      <c r="C215" s="241"/>
      <c r="D215" s="231" t="s">
        <v>146</v>
      </c>
      <c r="E215" s="242" t="s">
        <v>1</v>
      </c>
      <c r="F215" s="243" t="s">
        <v>217</v>
      </c>
      <c r="G215" s="241"/>
      <c r="H215" s="244">
        <v>3.7189999999999999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146</v>
      </c>
      <c r="AU215" s="250" t="s">
        <v>144</v>
      </c>
      <c r="AV215" s="14" t="s">
        <v>144</v>
      </c>
      <c r="AW215" s="14" t="s">
        <v>30</v>
      </c>
      <c r="AX215" s="14" t="s">
        <v>73</v>
      </c>
      <c r="AY215" s="250" t="s">
        <v>136</v>
      </c>
    </row>
    <row r="216" s="13" customFormat="1">
      <c r="A216" s="13"/>
      <c r="B216" s="229"/>
      <c r="C216" s="230"/>
      <c r="D216" s="231" t="s">
        <v>146</v>
      </c>
      <c r="E216" s="232" t="s">
        <v>1</v>
      </c>
      <c r="F216" s="233" t="s">
        <v>218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146</v>
      </c>
      <c r="AU216" s="239" t="s">
        <v>144</v>
      </c>
      <c r="AV216" s="13" t="s">
        <v>81</v>
      </c>
      <c r="AW216" s="13" t="s">
        <v>30</v>
      </c>
      <c r="AX216" s="13" t="s">
        <v>73</v>
      </c>
      <c r="AY216" s="239" t="s">
        <v>136</v>
      </c>
    </row>
    <row r="217" s="14" customFormat="1">
      <c r="A217" s="14"/>
      <c r="B217" s="240"/>
      <c r="C217" s="241"/>
      <c r="D217" s="231" t="s">
        <v>146</v>
      </c>
      <c r="E217" s="242" t="s">
        <v>1</v>
      </c>
      <c r="F217" s="243" t="s">
        <v>219</v>
      </c>
      <c r="G217" s="241"/>
      <c r="H217" s="244">
        <v>1.6000000000000001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146</v>
      </c>
      <c r="AU217" s="250" t="s">
        <v>144</v>
      </c>
      <c r="AV217" s="14" t="s">
        <v>144</v>
      </c>
      <c r="AW217" s="14" t="s">
        <v>30</v>
      </c>
      <c r="AX217" s="14" t="s">
        <v>73</v>
      </c>
      <c r="AY217" s="250" t="s">
        <v>136</v>
      </c>
    </row>
    <row r="218" s="13" customFormat="1">
      <c r="A218" s="13"/>
      <c r="B218" s="229"/>
      <c r="C218" s="230"/>
      <c r="D218" s="231" t="s">
        <v>146</v>
      </c>
      <c r="E218" s="232" t="s">
        <v>1</v>
      </c>
      <c r="F218" s="233" t="s">
        <v>220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146</v>
      </c>
      <c r="AU218" s="239" t="s">
        <v>144</v>
      </c>
      <c r="AV218" s="13" t="s">
        <v>81</v>
      </c>
      <c r="AW218" s="13" t="s">
        <v>30</v>
      </c>
      <c r="AX218" s="13" t="s">
        <v>73</v>
      </c>
      <c r="AY218" s="239" t="s">
        <v>136</v>
      </c>
    </row>
    <row r="219" s="14" customFormat="1">
      <c r="A219" s="14"/>
      <c r="B219" s="240"/>
      <c r="C219" s="241"/>
      <c r="D219" s="231" t="s">
        <v>146</v>
      </c>
      <c r="E219" s="242" t="s">
        <v>1</v>
      </c>
      <c r="F219" s="243" t="s">
        <v>221</v>
      </c>
      <c r="G219" s="241"/>
      <c r="H219" s="244">
        <v>8.8239999999999998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146</v>
      </c>
      <c r="AU219" s="250" t="s">
        <v>144</v>
      </c>
      <c r="AV219" s="14" t="s">
        <v>144</v>
      </c>
      <c r="AW219" s="14" t="s">
        <v>30</v>
      </c>
      <c r="AX219" s="14" t="s">
        <v>73</v>
      </c>
      <c r="AY219" s="250" t="s">
        <v>136</v>
      </c>
    </row>
    <row r="220" s="13" customFormat="1">
      <c r="A220" s="13"/>
      <c r="B220" s="229"/>
      <c r="C220" s="230"/>
      <c r="D220" s="231" t="s">
        <v>146</v>
      </c>
      <c r="E220" s="232" t="s">
        <v>1</v>
      </c>
      <c r="F220" s="233" t="s">
        <v>222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146</v>
      </c>
      <c r="AU220" s="239" t="s">
        <v>144</v>
      </c>
      <c r="AV220" s="13" t="s">
        <v>81</v>
      </c>
      <c r="AW220" s="13" t="s">
        <v>30</v>
      </c>
      <c r="AX220" s="13" t="s">
        <v>73</v>
      </c>
      <c r="AY220" s="239" t="s">
        <v>136</v>
      </c>
    </row>
    <row r="221" s="14" customFormat="1">
      <c r="A221" s="14"/>
      <c r="B221" s="240"/>
      <c r="C221" s="241"/>
      <c r="D221" s="231" t="s">
        <v>146</v>
      </c>
      <c r="E221" s="242" t="s">
        <v>1</v>
      </c>
      <c r="F221" s="243" t="s">
        <v>223</v>
      </c>
      <c r="G221" s="241"/>
      <c r="H221" s="244">
        <v>15.432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146</v>
      </c>
      <c r="AU221" s="250" t="s">
        <v>144</v>
      </c>
      <c r="AV221" s="14" t="s">
        <v>144</v>
      </c>
      <c r="AW221" s="14" t="s">
        <v>30</v>
      </c>
      <c r="AX221" s="14" t="s">
        <v>73</v>
      </c>
      <c r="AY221" s="250" t="s">
        <v>136</v>
      </c>
    </row>
    <row r="222" s="15" customFormat="1">
      <c r="A222" s="15"/>
      <c r="B222" s="251"/>
      <c r="C222" s="252"/>
      <c r="D222" s="231" t="s">
        <v>146</v>
      </c>
      <c r="E222" s="253" t="s">
        <v>1</v>
      </c>
      <c r="F222" s="254" t="s">
        <v>159</v>
      </c>
      <c r="G222" s="252"/>
      <c r="H222" s="255">
        <v>34.594000000000001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1" t="s">
        <v>146</v>
      </c>
      <c r="AU222" s="261" t="s">
        <v>144</v>
      </c>
      <c r="AV222" s="15" t="s">
        <v>143</v>
      </c>
      <c r="AW222" s="15" t="s">
        <v>30</v>
      </c>
      <c r="AX222" s="15" t="s">
        <v>81</v>
      </c>
      <c r="AY222" s="261" t="s">
        <v>136</v>
      </c>
    </row>
    <row r="223" s="2" customFormat="1" ht="21.75" customHeight="1">
      <c r="A223" s="38"/>
      <c r="B223" s="39"/>
      <c r="C223" s="215" t="s">
        <v>8</v>
      </c>
      <c r="D223" s="215" t="s">
        <v>139</v>
      </c>
      <c r="E223" s="216" t="s">
        <v>228</v>
      </c>
      <c r="F223" s="217" t="s">
        <v>229</v>
      </c>
      <c r="G223" s="218" t="s">
        <v>176</v>
      </c>
      <c r="H223" s="219">
        <v>1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39</v>
      </c>
      <c r="O223" s="91"/>
      <c r="P223" s="225">
        <f>O223*H223</f>
        <v>0</v>
      </c>
      <c r="Q223" s="225">
        <v>0.037999999999999999</v>
      </c>
      <c r="R223" s="225">
        <f>Q223*H223</f>
        <v>0.037999999999999999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143</v>
      </c>
      <c r="AT223" s="227" t="s">
        <v>139</v>
      </c>
      <c r="AU223" s="227" t="s">
        <v>144</v>
      </c>
      <c r="AY223" s="17" t="s">
        <v>136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144</v>
      </c>
      <c r="BK223" s="228">
        <f>ROUND(I223*H223,2)</f>
        <v>0</v>
      </c>
      <c r="BL223" s="17" t="s">
        <v>143</v>
      </c>
      <c r="BM223" s="227" t="s">
        <v>230</v>
      </c>
    </row>
    <row r="224" s="14" customFormat="1">
      <c r="A224" s="14"/>
      <c r="B224" s="240"/>
      <c r="C224" s="241"/>
      <c r="D224" s="231" t="s">
        <v>146</v>
      </c>
      <c r="E224" s="242" t="s">
        <v>1</v>
      </c>
      <c r="F224" s="243" t="s">
        <v>231</v>
      </c>
      <c r="G224" s="241"/>
      <c r="H224" s="244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146</v>
      </c>
      <c r="AU224" s="250" t="s">
        <v>144</v>
      </c>
      <c r="AV224" s="14" t="s">
        <v>144</v>
      </c>
      <c r="AW224" s="14" t="s">
        <v>30</v>
      </c>
      <c r="AX224" s="14" t="s">
        <v>81</v>
      </c>
      <c r="AY224" s="250" t="s">
        <v>136</v>
      </c>
    </row>
    <row r="225" s="2" customFormat="1" ht="24.15" customHeight="1">
      <c r="A225" s="38"/>
      <c r="B225" s="39"/>
      <c r="C225" s="215" t="s">
        <v>232</v>
      </c>
      <c r="D225" s="215" t="s">
        <v>139</v>
      </c>
      <c r="E225" s="216" t="s">
        <v>233</v>
      </c>
      <c r="F225" s="217" t="s">
        <v>234</v>
      </c>
      <c r="G225" s="218" t="s">
        <v>176</v>
      </c>
      <c r="H225" s="219">
        <v>49.112000000000002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39</v>
      </c>
      <c r="O225" s="91"/>
      <c r="P225" s="225">
        <f>O225*H225</f>
        <v>0</v>
      </c>
      <c r="Q225" s="225">
        <v>0.0073499999999999998</v>
      </c>
      <c r="R225" s="225">
        <f>Q225*H225</f>
        <v>0.36097319999999999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143</v>
      </c>
      <c r="AT225" s="227" t="s">
        <v>139</v>
      </c>
      <c r="AU225" s="227" t="s">
        <v>144</v>
      </c>
      <c r="AY225" s="17" t="s">
        <v>136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144</v>
      </c>
      <c r="BK225" s="228">
        <f>ROUND(I225*H225,2)</f>
        <v>0</v>
      </c>
      <c r="BL225" s="17" t="s">
        <v>143</v>
      </c>
      <c r="BM225" s="227" t="s">
        <v>235</v>
      </c>
    </row>
    <row r="226" s="13" customFormat="1">
      <c r="A226" s="13"/>
      <c r="B226" s="229"/>
      <c r="C226" s="230"/>
      <c r="D226" s="231" t="s">
        <v>146</v>
      </c>
      <c r="E226" s="232" t="s">
        <v>1</v>
      </c>
      <c r="F226" s="233" t="s">
        <v>236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146</v>
      </c>
      <c r="AU226" s="239" t="s">
        <v>144</v>
      </c>
      <c r="AV226" s="13" t="s">
        <v>81</v>
      </c>
      <c r="AW226" s="13" t="s">
        <v>30</v>
      </c>
      <c r="AX226" s="13" t="s">
        <v>73</v>
      </c>
      <c r="AY226" s="239" t="s">
        <v>136</v>
      </c>
    </row>
    <row r="227" s="14" customFormat="1">
      <c r="A227" s="14"/>
      <c r="B227" s="240"/>
      <c r="C227" s="241"/>
      <c r="D227" s="231" t="s">
        <v>146</v>
      </c>
      <c r="E227" s="242" t="s">
        <v>1</v>
      </c>
      <c r="F227" s="243" t="s">
        <v>237</v>
      </c>
      <c r="G227" s="241"/>
      <c r="H227" s="244">
        <v>1.8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146</v>
      </c>
      <c r="AU227" s="250" t="s">
        <v>144</v>
      </c>
      <c r="AV227" s="14" t="s">
        <v>144</v>
      </c>
      <c r="AW227" s="14" t="s">
        <v>30</v>
      </c>
      <c r="AX227" s="14" t="s">
        <v>73</v>
      </c>
      <c r="AY227" s="250" t="s">
        <v>136</v>
      </c>
    </row>
    <row r="228" s="13" customFormat="1">
      <c r="A228" s="13"/>
      <c r="B228" s="229"/>
      <c r="C228" s="230"/>
      <c r="D228" s="231" t="s">
        <v>146</v>
      </c>
      <c r="E228" s="232" t="s">
        <v>1</v>
      </c>
      <c r="F228" s="233" t="s">
        <v>238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146</v>
      </c>
      <c r="AU228" s="239" t="s">
        <v>144</v>
      </c>
      <c r="AV228" s="13" t="s">
        <v>81</v>
      </c>
      <c r="AW228" s="13" t="s">
        <v>30</v>
      </c>
      <c r="AX228" s="13" t="s">
        <v>73</v>
      </c>
      <c r="AY228" s="239" t="s">
        <v>136</v>
      </c>
    </row>
    <row r="229" s="14" customFormat="1">
      <c r="A229" s="14"/>
      <c r="B229" s="240"/>
      <c r="C229" s="241"/>
      <c r="D229" s="231" t="s">
        <v>146</v>
      </c>
      <c r="E229" s="242" t="s">
        <v>1</v>
      </c>
      <c r="F229" s="243" t="s">
        <v>239</v>
      </c>
      <c r="G229" s="241"/>
      <c r="H229" s="244">
        <v>4.4000000000000004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146</v>
      </c>
      <c r="AU229" s="250" t="s">
        <v>144</v>
      </c>
      <c r="AV229" s="14" t="s">
        <v>144</v>
      </c>
      <c r="AW229" s="14" t="s">
        <v>30</v>
      </c>
      <c r="AX229" s="14" t="s">
        <v>73</v>
      </c>
      <c r="AY229" s="250" t="s">
        <v>136</v>
      </c>
    </row>
    <row r="230" s="13" customFormat="1">
      <c r="A230" s="13"/>
      <c r="B230" s="229"/>
      <c r="C230" s="230"/>
      <c r="D230" s="231" t="s">
        <v>146</v>
      </c>
      <c r="E230" s="232" t="s">
        <v>1</v>
      </c>
      <c r="F230" s="233" t="s">
        <v>240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146</v>
      </c>
      <c r="AU230" s="239" t="s">
        <v>144</v>
      </c>
      <c r="AV230" s="13" t="s">
        <v>81</v>
      </c>
      <c r="AW230" s="13" t="s">
        <v>30</v>
      </c>
      <c r="AX230" s="13" t="s">
        <v>73</v>
      </c>
      <c r="AY230" s="239" t="s">
        <v>136</v>
      </c>
    </row>
    <row r="231" s="14" customFormat="1">
      <c r="A231" s="14"/>
      <c r="B231" s="240"/>
      <c r="C231" s="241"/>
      <c r="D231" s="231" t="s">
        <v>146</v>
      </c>
      <c r="E231" s="242" t="s">
        <v>1</v>
      </c>
      <c r="F231" s="243" t="s">
        <v>241</v>
      </c>
      <c r="G231" s="241"/>
      <c r="H231" s="244">
        <v>12.5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146</v>
      </c>
      <c r="AU231" s="250" t="s">
        <v>144</v>
      </c>
      <c r="AV231" s="14" t="s">
        <v>144</v>
      </c>
      <c r="AW231" s="14" t="s">
        <v>30</v>
      </c>
      <c r="AX231" s="14" t="s">
        <v>73</v>
      </c>
      <c r="AY231" s="250" t="s">
        <v>136</v>
      </c>
    </row>
    <row r="232" s="13" customFormat="1">
      <c r="A232" s="13"/>
      <c r="B232" s="229"/>
      <c r="C232" s="230"/>
      <c r="D232" s="231" t="s">
        <v>146</v>
      </c>
      <c r="E232" s="232" t="s">
        <v>1</v>
      </c>
      <c r="F232" s="233" t="s">
        <v>242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146</v>
      </c>
      <c r="AU232" s="239" t="s">
        <v>144</v>
      </c>
      <c r="AV232" s="13" t="s">
        <v>81</v>
      </c>
      <c r="AW232" s="13" t="s">
        <v>30</v>
      </c>
      <c r="AX232" s="13" t="s">
        <v>73</v>
      </c>
      <c r="AY232" s="239" t="s">
        <v>136</v>
      </c>
    </row>
    <row r="233" s="14" customFormat="1">
      <c r="A233" s="14"/>
      <c r="B233" s="240"/>
      <c r="C233" s="241"/>
      <c r="D233" s="231" t="s">
        <v>146</v>
      </c>
      <c r="E233" s="242" t="s">
        <v>1</v>
      </c>
      <c r="F233" s="243" t="s">
        <v>243</v>
      </c>
      <c r="G233" s="241"/>
      <c r="H233" s="244">
        <v>2.3999999999999999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146</v>
      </c>
      <c r="AU233" s="250" t="s">
        <v>144</v>
      </c>
      <c r="AV233" s="14" t="s">
        <v>144</v>
      </c>
      <c r="AW233" s="14" t="s">
        <v>30</v>
      </c>
      <c r="AX233" s="14" t="s">
        <v>73</v>
      </c>
      <c r="AY233" s="250" t="s">
        <v>136</v>
      </c>
    </row>
    <row r="234" s="13" customFormat="1">
      <c r="A234" s="13"/>
      <c r="B234" s="229"/>
      <c r="C234" s="230"/>
      <c r="D234" s="231" t="s">
        <v>146</v>
      </c>
      <c r="E234" s="232" t="s">
        <v>1</v>
      </c>
      <c r="F234" s="233" t="s">
        <v>244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146</v>
      </c>
      <c r="AU234" s="239" t="s">
        <v>144</v>
      </c>
      <c r="AV234" s="13" t="s">
        <v>81</v>
      </c>
      <c r="AW234" s="13" t="s">
        <v>30</v>
      </c>
      <c r="AX234" s="13" t="s">
        <v>73</v>
      </c>
      <c r="AY234" s="239" t="s">
        <v>136</v>
      </c>
    </row>
    <row r="235" s="14" customFormat="1">
      <c r="A235" s="14"/>
      <c r="B235" s="240"/>
      <c r="C235" s="241"/>
      <c r="D235" s="231" t="s">
        <v>146</v>
      </c>
      <c r="E235" s="242" t="s">
        <v>1</v>
      </c>
      <c r="F235" s="243" t="s">
        <v>245</v>
      </c>
      <c r="G235" s="241"/>
      <c r="H235" s="244">
        <v>8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146</v>
      </c>
      <c r="AU235" s="250" t="s">
        <v>144</v>
      </c>
      <c r="AV235" s="14" t="s">
        <v>144</v>
      </c>
      <c r="AW235" s="14" t="s">
        <v>30</v>
      </c>
      <c r="AX235" s="14" t="s">
        <v>73</v>
      </c>
      <c r="AY235" s="250" t="s">
        <v>136</v>
      </c>
    </row>
    <row r="236" s="13" customFormat="1">
      <c r="A236" s="13"/>
      <c r="B236" s="229"/>
      <c r="C236" s="230"/>
      <c r="D236" s="231" t="s">
        <v>146</v>
      </c>
      <c r="E236" s="232" t="s">
        <v>1</v>
      </c>
      <c r="F236" s="233" t="s">
        <v>195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144</v>
      </c>
      <c r="AV236" s="13" t="s">
        <v>81</v>
      </c>
      <c r="AW236" s="13" t="s">
        <v>30</v>
      </c>
      <c r="AX236" s="13" t="s">
        <v>73</v>
      </c>
      <c r="AY236" s="239" t="s">
        <v>136</v>
      </c>
    </row>
    <row r="237" s="14" customFormat="1">
      <c r="A237" s="14"/>
      <c r="B237" s="240"/>
      <c r="C237" s="241"/>
      <c r="D237" s="231" t="s">
        <v>146</v>
      </c>
      <c r="E237" s="242" t="s">
        <v>1</v>
      </c>
      <c r="F237" s="243" t="s">
        <v>246</v>
      </c>
      <c r="G237" s="241"/>
      <c r="H237" s="244">
        <v>0.90000000000000002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146</v>
      </c>
      <c r="AU237" s="250" t="s">
        <v>144</v>
      </c>
      <c r="AV237" s="14" t="s">
        <v>144</v>
      </c>
      <c r="AW237" s="14" t="s">
        <v>30</v>
      </c>
      <c r="AX237" s="14" t="s">
        <v>73</v>
      </c>
      <c r="AY237" s="250" t="s">
        <v>136</v>
      </c>
    </row>
    <row r="238" s="13" customFormat="1">
      <c r="A238" s="13"/>
      <c r="B238" s="229"/>
      <c r="C238" s="230"/>
      <c r="D238" s="231" t="s">
        <v>146</v>
      </c>
      <c r="E238" s="232" t="s">
        <v>1</v>
      </c>
      <c r="F238" s="233" t="s">
        <v>247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146</v>
      </c>
      <c r="AU238" s="239" t="s">
        <v>144</v>
      </c>
      <c r="AV238" s="13" t="s">
        <v>81</v>
      </c>
      <c r="AW238" s="13" t="s">
        <v>30</v>
      </c>
      <c r="AX238" s="13" t="s">
        <v>73</v>
      </c>
      <c r="AY238" s="239" t="s">
        <v>136</v>
      </c>
    </row>
    <row r="239" s="14" customFormat="1">
      <c r="A239" s="14"/>
      <c r="B239" s="240"/>
      <c r="C239" s="241"/>
      <c r="D239" s="231" t="s">
        <v>146</v>
      </c>
      <c r="E239" s="242" t="s">
        <v>1</v>
      </c>
      <c r="F239" s="243" t="s">
        <v>248</v>
      </c>
      <c r="G239" s="241"/>
      <c r="H239" s="244">
        <v>0.80000000000000004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146</v>
      </c>
      <c r="AU239" s="250" t="s">
        <v>144</v>
      </c>
      <c r="AV239" s="14" t="s">
        <v>144</v>
      </c>
      <c r="AW239" s="14" t="s">
        <v>30</v>
      </c>
      <c r="AX239" s="14" t="s">
        <v>73</v>
      </c>
      <c r="AY239" s="250" t="s">
        <v>136</v>
      </c>
    </row>
    <row r="240" s="13" customFormat="1">
      <c r="A240" s="13"/>
      <c r="B240" s="229"/>
      <c r="C240" s="230"/>
      <c r="D240" s="231" t="s">
        <v>146</v>
      </c>
      <c r="E240" s="232" t="s">
        <v>1</v>
      </c>
      <c r="F240" s="233" t="s">
        <v>249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146</v>
      </c>
      <c r="AU240" s="239" t="s">
        <v>144</v>
      </c>
      <c r="AV240" s="13" t="s">
        <v>81</v>
      </c>
      <c r="AW240" s="13" t="s">
        <v>30</v>
      </c>
      <c r="AX240" s="13" t="s">
        <v>73</v>
      </c>
      <c r="AY240" s="239" t="s">
        <v>136</v>
      </c>
    </row>
    <row r="241" s="14" customFormat="1">
      <c r="A241" s="14"/>
      <c r="B241" s="240"/>
      <c r="C241" s="241"/>
      <c r="D241" s="231" t="s">
        <v>146</v>
      </c>
      <c r="E241" s="242" t="s">
        <v>1</v>
      </c>
      <c r="F241" s="243" t="s">
        <v>250</v>
      </c>
      <c r="G241" s="241"/>
      <c r="H241" s="244">
        <v>0.90600000000000003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146</v>
      </c>
      <c r="AU241" s="250" t="s">
        <v>144</v>
      </c>
      <c r="AV241" s="14" t="s">
        <v>144</v>
      </c>
      <c r="AW241" s="14" t="s">
        <v>30</v>
      </c>
      <c r="AX241" s="14" t="s">
        <v>73</v>
      </c>
      <c r="AY241" s="250" t="s">
        <v>136</v>
      </c>
    </row>
    <row r="242" s="13" customFormat="1">
      <c r="A242" s="13"/>
      <c r="B242" s="229"/>
      <c r="C242" s="230"/>
      <c r="D242" s="231" t="s">
        <v>146</v>
      </c>
      <c r="E242" s="232" t="s">
        <v>1</v>
      </c>
      <c r="F242" s="233" t="s">
        <v>251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146</v>
      </c>
      <c r="AU242" s="239" t="s">
        <v>144</v>
      </c>
      <c r="AV242" s="13" t="s">
        <v>81</v>
      </c>
      <c r="AW242" s="13" t="s">
        <v>30</v>
      </c>
      <c r="AX242" s="13" t="s">
        <v>73</v>
      </c>
      <c r="AY242" s="239" t="s">
        <v>136</v>
      </c>
    </row>
    <row r="243" s="14" customFormat="1">
      <c r="A243" s="14"/>
      <c r="B243" s="240"/>
      <c r="C243" s="241"/>
      <c r="D243" s="231" t="s">
        <v>146</v>
      </c>
      <c r="E243" s="242" t="s">
        <v>1</v>
      </c>
      <c r="F243" s="243" t="s">
        <v>252</v>
      </c>
      <c r="G243" s="241"/>
      <c r="H243" s="244">
        <v>15.281000000000001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146</v>
      </c>
      <c r="AU243" s="250" t="s">
        <v>144</v>
      </c>
      <c r="AV243" s="14" t="s">
        <v>144</v>
      </c>
      <c r="AW243" s="14" t="s">
        <v>30</v>
      </c>
      <c r="AX243" s="14" t="s">
        <v>73</v>
      </c>
      <c r="AY243" s="250" t="s">
        <v>136</v>
      </c>
    </row>
    <row r="244" s="13" customFormat="1">
      <c r="A244" s="13"/>
      <c r="B244" s="229"/>
      <c r="C244" s="230"/>
      <c r="D244" s="231" t="s">
        <v>146</v>
      </c>
      <c r="E244" s="232" t="s">
        <v>1</v>
      </c>
      <c r="F244" s="233" t="s">
        <v>253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146</v>
      </c>
      <c r="AU244" s="239" t="s">
        <v>144</v>
      </c>
      <c r="AV244" s="13" t="s">
        <v>81</v>
      </c>
      <c r="AW244" s="13" t="s">
        <v>30</v>
      </c>
      <c r="AX244" s="13" t="s">
        <v>73</v>
      </c>
      <c r="AY244" s="239" t="s">
        <v>136</v>
      </c>
    </row>
    <row r="245" s="14" customFormat="1">
      <c r="A245" s="14"/>
      <c r="B245" s="240"/>
      <c r="C245" s="241"/>
      <c r="D245" s="231" t="s">
        <v>146</v>
      </c>
      <c r="E245" s="242" t="s">
        <v>1</v>
      </c>
      <c r="F245" s="243" t="s">
        <v>254</v>
      </c>
      <c r="G245" s="241"/>
      <c r="H245" s="244">
        <v>2.125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146</v>
      </c>
      <c r="AU245" s="250" t="s">
        <v>144</v>
      </c>
      <c r="AV245" s="14" t="s">
        <v>144</v>
      </c>
      <c r="AW245" s="14" t="s">
        <v>30</v>
      </c>
      <c r="AX245" s="14" t="s">
        <v>73</v>
      </c>
      <c r="AY245" s="250" t="s">
        <v>136</v>
      </c>
    </row>
    <row r="246" s="15" customFormat="1">
      <c r="A246" s="15"/>
      <c r="B246" s="251"/>
      <c r="C246" s="252"/>
      <c r="D246" s="231" t="s">
        <v>146</v>
      </c>
      <c r="E246" s="253" t="s">
        <v>1</v>
      </c>
      <c r="F246" s="254" t="s">
        <v>159</v>
      </c>
      <c r="G246" s="252"/>
      <c r="H246" s="255">
        <v>49.111999999999995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1" t="s">
        <v>146</v>
      </c>
      <c r="AU246" s="261" t="s">
        <v>144</v>
      </c>
      <c r="AV246" s="15" t="s">
        <v>143</v>
      </c>
      <c r="AW246" s="15" t="s">
        <v>30</v>
      </c>
      <c r="AX246" s="15" t="s">
        <v>81</v>
      </c>
      <c r="AY246" s="261" t="s">
        <v>136</v>
      </c>
    </row>
    <row r="247" s="2" customFormat="1" ht="24.15" customHeight="1">
      <c r="A247" s="38"/>
      <c r="B247" s="39"/>
      <c r="C247" s="215" t="s">
        <v>255</v>
      </c>
      <c r="D247" s="215" t="s">
        <v>139</v>
      </c>
      <c r="E247" s="216" t="s">
        <v>256</v>
      </c>
      <c r="F247" s="217" t="s">
        <v>257</v>
      </c>
      <c r="G247" s="218" t="s">
        <v>176</v>
      </c>
      <c r="H247" s="219">
        <v>112.20699999999999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39</v>
      </c>
      <c r="O247" s="91"/>
      <c r="P247" s="225">
        <f>O247*H247</f>
        <v>0</v>
      </c>
      <c r="Q247" s="225">
        <v>0.00025999999999999998</v>
      </c>
      <c r="R247" s="225">
        <f>Q247*H247</f>
        <v>0.029173819999999996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143</v>
      </c>
      <c r="AT247" s="227" t="s">
        <v>139</v>
      </c>
      <c r="AU247" s="227" t="s">
        <v>144</v>
      </c>
      <c r="AY247" s="17" t="s">
        <v>136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144</v>
      </c>
      <c r="BK247" s="228">
        <f>ROUND(I247*H247,2)</f>
        <v>0</v>
      </c>
      <c r="BL247" s="17" t="s">
        <v>143</v>
      </c>
      <c r="BM247" s="227" t="s">
        <v>258</v>
      </c>
    </row>
    <row r="248" s="13" customFormat="1">
      <c r="A248" s="13"/>
      <c r="B248" s="229"/>
      <c r="C248" s="230"/>
      <c r="D248" s="231" t="s">
        <v>146</v>
      </c>
      <c r="E248" s="232" t="s">
        <v>1</v>
      </c>
      <c r="F248" s="233" t="s">
        <v>214</v>
      </c>
      <c r="G248" s="230"/>
      <c r="H248" s="232" t="s">
        <v>1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9" t="s">
        <v>146</v>
      </c>
      <c r="AU248" s="239" t="s">
        <v>144</v>
      </c>
      <c r="AV248" s="13" t="s">
        <v>81</v>
      </c>
      <c r="AW248" s="13" t="s">
        <v>30</v>
      </c>
      <c r="AX248" s="13" t="s">
        <v>73</v>
      </c>
      <c r="AY248" s="239" t="s">
        <v>136</v>
      </c>
    </row>
    <row r="249" s="14" customFormat="1">
      <c r="A249" s="14"/>
      <c r="B249" s="240"/>
      <c r="C249" s="241"/>
      <c r="D249" s="231" t="s">
        <v>146</v>
      </c>
      <c r="E249" s="242" t="s">
        <v>1</v>
      </c>
      <c r="F249" s="243" t="s">
        <v>259</v>
      </c>
      <c r="G249" s="241"/>
      <c r="H249" s="244">
        <v>23.055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0" t="s">
        <v>146</v>
      </c>
      <c r="AU249" s="250" t="s">
        <v>144</v>
      </c>
      <c r="AV249" s="14" t="s">
        <v>144</v>
      </c>
      <c r="AW249" s="14" t="s">
        <v>30</v>
      </c>
      <c r="AX249" s="14" t="s">
        <v>73</v>
      </c>
      <c r="AY249" s="250" t="s">
        <v>136</v>
      </c>
    </row>
    <row r="250" s="13" customFormat="1">
      <c r="A250" s="13"/>
      <c r="B250" s="229"/>
      <c r="C250" s="230"/>
      <c r="D250" s="231" t="s">
        <v>146</v>
      </c>
      <c r="E250" s="232" t="s">
        <v>1</v>
      </c>
      <c r="F250" s="233" t="s">
        <v>216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146</v>
      </c>
      <c r="AU250" s="239" t="s">
        <v>144</v>
      </c>
      <c r="AV250" s="13" t="s">
        <v>81</v>
      </c>
      <c r="AW250" s="13" t="s">
        <v>30</v>
      </c>
      <c r="AX250" s="13" t="s">
        <v>73</v>
      </c>
      <c r="AY250" s="239" t="s">
        <v>136</v>
      </c>
    </row>
    <row r="251" s="14" customFormat="1">
      <c r="A251" s="14"/>
      <c r="B251" s="240"/>
      <c r="C251" s="241"/>
      <c r="D251" s="231" t="s">
        <v>146</v>
      </c>
      <c r="E251" s="242" t="s">
        <v>1</v>
      </c>
      <c r="F251" s="243" t="s">
        <v>260</v>
      </c>
      <c r="G251" s="241"/>
      <c r="H251" s="244">
        <v>21.091999999999999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146</v>
      </c>
      <c r="AU251" s="250" t="s">
        <v>144</v>
      </c>
      <c r="AV251" s="14" t="s">
        <v>144</v>
      </c>
      <c r="AW251" s="14" t="s">
        <v>30</v>
      </c>
      <c r="AX251" s="14" t="s">
        <v>73</v>
      </c>
      <c r="AY251" s="250" t="s">
        <v>136</v>
      </c>
    </row>
    <row r="252" s="13" customFormat="1">
      <c r="A252" s="13"/>
      <c r="B252" s="229"/>
      <c r="C252" s="230"/>
      <c r="D252" s="231" t="s">
        <v>146</v>
      </c>
      <c r="E252" s="232" t="s">
        <v>1</v>
      </c>
      <c r="F252" s="233" t="s">
        <v>218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146</v>
      </c>
      <c r="AU252" s="239" t="s">
        <v>144</v>
      </c>
      <c r="AV252" s="13" t="s">
        <v>81</v>
      </c>
      <c r="AW252" s="13" t="s">
        <v>30</v>
      </c>
      <c r="AX252" s="13" t="s">
        <v>73</v>
      </c>
      <c r="AY252" s="239" t="s">
        <v>136</v>
      </c>
    </row>
    <row r="253" s="14" customFormat="1">
      <c r="A253" s="14"/>
      <c r="B253" s="240"/>
      <c r="C253" s="241"/>
      <c r="D253" s="231" t="s">
        <v>146</v>
      </c>
      <c r="E253" s="242" t="s">
        <v>1</v>
      </c>
      <c r="F253" s="243" t="s">
        <v>261</v>
      </c>
      <c r="G253" s="241"/>
      <c r="H253" s="244">
        <v>14.112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146</v>
      </c>
      <c r="AU253" s="250" t="s">
        <v>144</v>
      </c>
      <c r="AV253" s="14" t="s">
        <v>144</v>
      </c>
      <c r="AW253" s="14" t="s">
        <v>30</v>
      </c>
      <c r="AX253" s="14" t="s">
        <v>73</v>
      </c>
      <c r="AY253" s="250" t="s">
        <v>136</v>
      </c>
    </row>
    <row r="254" s="13" customFormat="1">
      <c r="A254" s="13"/>
      <c r="B254" s="229"/>
      <c r="C254" s="230"/>
      <c r="D254" s="231" t="s">
        <v>146</v>
      </c>
      <c r="E254" s="232" t="s">
        <v>1</v>
      </c>
      <c r="F254" s="233" t="s">
        <v>220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146</v>
      </c>
      <c r="AU254" s="239" t="s">
        <v>144</v>
      </c>
      <c r="AV254" s="13" t="s">
        <v>81</v>
      </c>
      <c r="AW254" s="13" t="s">
        <v>30</v>
      </c>
      <c r="AX254" s="13" t="s">
        <v>73</v>
      </c>
      <c r="AY254" s="239" t="s">
        <v>136</v>
      </c>
    </row>
    <row r="255" s="14" customFormat="1">
      <c r="A255" s="14"/>
      <c r="B255" s="240"/>
      <c r="C255" s="241"/>
      <c r="D255" s="231" t="s">
        <v>146</v>
      </c>
      <c r="E255" s="242" t="s">
        <v>1</v>
      </c>
      <c r="F255" s="243" t="s">
        <v>262</v>
      </c>
      <c r="G255" s="241"/>
      <c r="H255" s="244">
        <v>30.004999999999999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146</v>
      </c>
      <c r="AU255" s="250" t="s">
        <v>144</v>
      </c>
      <c r="AV255" s="14" t="s">
        <v>144</v>
      </c>
      <c r="AW255" s="14" t="s">
        <v>30</v>
      </c>
      <c r="AX255" s="14" t="s">
        <v>73</v>
      </c>
      <c r="AY255" s="250" t="s">
        <v>136</v>
      </c>
    </row>
    <row r="256" s="13" customFormat="1">
      <c r="A256" s="13"/>
      <c r="B256" s="229"/>
      <c r="C256" s="230"/>
      <c r="D256" s="231" t="s">
        <v>146</v>
      </c>
      <c r="E256" s="232" t="s">
        <v>1</v>
      </c>
      <c r="F256" s="233" t="s">
        <v>222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146</v>
      </c>
      <c r="AU256" s="239" t="s">
        <v>144</v>
      </c>
      <c r="AV256" s="13" t="s">
        <v>81</v>
      </c>
      <c r="AW256" s="13" t="s">
        <v>30</v>
      </c>
      <c r="AX256" s="13" t="s">
        <v>73</v>
      </c>
      <c r="AY256" s="239" t="s">
        <v>136</v>
      </c>
    </row>
    <row r="257" s="14" customFormat="1">
      <c r="A257" s="14"/>
      <c r="B257" s="240"/>
      <c r="C257" s="241"/>
      <c r="D257" s="231" t="s">
        <v>146</v>
      </c>
      <c r="E257" s="242" t="s">
        <v>1</v>
      </c>
      <c r="F257" s="243" t="s">
        <v>263</v>
      </c>
      <c r="G257" s="241"/>
      <c r="H257" s="244">
        <v>39.223999999999997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146</v>
      </c>
      <c r="AU257" s="250" t="s">
        <v>144</v>
      </c>
      <c r="AV257" s="14" t="s">
        <v>144</v>
      </c>
      <c r="AW257" s="14" t="s">
        <v>30</v>
      </c>
      <c r="AX257" s="14" t="s">
        <v>73</v>
      </c>
      <c r="AY257" s="250" t="s">
        <v>136</v>
      </c>
    </row>
    <row r="258" s="13" customFormat="1">
      <c r="A258" s="13"/>
      <c r="B258" s="229"/>
      <c r="C258" s="230"/>
      <c r="D258" s="231" t="s">
        <v>146</v>
      </c>
      <c r="E258" s="232" t="s">
        <v>1</v>
      </c>
      <c r="F258" s="233" t="s">
        <v>264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146</v>
      </c>
      <c r="AU258" s="239" t="s">
        <v>144</v>
      </c>
      <c r="AV258" s="13" t="s">
        <v>81</v>
      </c>
      <c r="AW258" s="13" t="s">
        <v>30</v>
      </c>
      <c r="AX258" s="13" t="s">
        <v>73</v>
      </c>
      <c r="AY258" s="239" t="s">
        <v>136</v>
      </c>
    </row>
    <row r="259" s="14" customFormat="1">
      <c r="A259" s="14"/>
      <c r="B259" s="240"/>
      <c r="C259" s="241"/>
      <c r="D259" s="231" t="s">
        <v>146</v>
      </c>
      <c r="E259" s="242" t="s">
        <v>1</v>
      </c>
      <c r="F259" s="243" t="s">
        <v>265</v>
      </c>
      <c r="G259" s="241"/>
      <c r="H259" s="244">
        <v>-15.281000000000001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146</v>
      </c>
      <c r="AU259" s="250" t="s">
        <v>144</v>
      </c>
      <c r="AV259" s="14" t="s">
        <v>144</v>
      </c>
      <c r="AW259" s="14" t="s">
        <v>30</v>
      </c>
      <c r="AX259" s="14" t="s">
        <v>73</v>
      </c>
      <c r="AY259" s="250" t="s">
        <v>136</v>
      </c>
    </row>
    <row r="260" s="15" customFormat="1">
      <c r="A260" s="15"/>
      <c r="B260" s="251"/>
      <c r="C260" s="252"/>
      <c r="D260" s="231" t="s">
        <v>146</v>
      </c>
      <c r="E260" s="253" t="s">
        <v>1</v>
      </c>
      <c r="F260" s="254" t="s">
        <v>159</v>
      </c>
      <c r="G260" s="252"/>
      <c r="H260" s="255">
        <v>112.20699999999999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1" t="s">
        <v>146</v>
      </c>
      <c r="AU260" s="261" t="s">
        <v>144</v>
      </c>
      <c r="AV260" s="15" t="s">
        <v>143</v>
      </c>
      <c r="AW260" s="15" t="s">
        <v>30</v>
      </c>
      <c r="AX260" s="15" t="s">
        <v>81</v>
      </c>
      <c r="AY260" s="261" t="s">
        <v>136</v>
      </c>
    </row>
    <row r="261" s="2" customFormat="1" ht="21.75" customHeight="1">
      <c r="A261" s="38"/>
      <c r="B261" s="39"/>
      <c r="C261" s="215" t="s">
        <v>266</v>
      </c>
      <c r="D261" s="215" t="s">
        <v>139</v>
      </c>
      <c r="E261" s="216" t="s">
        <v>267</v>
      </c>
      <c r="F261" s="217" t="s">
        <v>268</v>
      </c>
      <c r="G261" s="218" t="s">
        <v>176</v>
      </c>
      <c r="H261" s="219">
        <v>17.329999999999998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39</v>
      </c>
      <c r="O261" s="91"/>
      <c r="P261" s="225">
        <f>O261*H261</f>
        <v>0</v>
      </c>
      <c r="Q261" s="225">
        <v>0.0043800000000000002</v>
      </c>
      <c r="R261" s="225">
        <f>Q261*H261</f>
        <v>0.075905399999999998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143</v>
      </c>
      <c r="AT261" s="227" t="s">
        <v>139</v>
      </c>
      <c r="AU261" s="227" t="s">
        <v>144</v>
      </c>
      <c r="AY261" s="17" t="s">
        <v>136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144</v>
      </c>
      <c r="BK261" s="228">
        <f>ROUND(I261*H261,2)</f>
        <v>0</v>
      </c>
      <c r="BL261" s="17" t="s">
        <v>143</v>
      </c>
      <c r="BM261" s="227" t="s">
        <v>269</v>
      </c>
    </row>
    <row r="262" s="13" customFormat="1">
      <c r="A262" s="13"/>
      <c r="B262" s="229"/>
      <c r="C262" s="230"/>
      <c r="D262" s="231" t="s">
        <v>146</v>
      </c>
      <c r="E262" s="232" t="s">
        <v>1</v>
      </c>
      <c r="F262" s="233" t="s">
        <v>270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146</v>
      </c>
      <c r="AU262" s="239" t="s">
        <v>144</v>
      </c>
      <c r="AV262" s="13" t="s">
        <v>81</v>
      </c>
      <c r="AW262" s="13" t="s">
        <v>30</v>
      </c>
      <c r="AX262" s="13" t="s">
        <v>73</v>
      </c>
      <c r="AY262" s="239" t="s">
        <v>136</v>
      </c>
    </row>
    <row r="263" s="14" customFormat="1">
      <c r="A263" s="14"/>
      <c r="B263" s="240"/>
      <c r="C263" s="241"/>
      <c r="D263" s="231" t="s">
        <v>146</v>
      </c>
      <c r="E263" s="242" t="s">
        <v>1</v>
      </c>
      <c r="F263" s="243" t="s">
        <v>271</v>
      </c>
      <c r="G263" s="241"/>
      <c r="H263" s="244">
        <v>5.4000000000000004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146</v>
      </c>
      <c r="AU263" s="250" t="s">
        <v>144</v>
      </c>
      <c r="AV263" s="14" t="s">
        <v>144</v>
      </c>
      <c r="AW263" s="14" t="s">
        <v>30</v>
      </c>
      <c r="AX263" s="14" t="s">
        <v>73</v>
      </c>
      <c r="AY263" s="250" t="s">
        <v>136</v>
      </c>
    </row>
    <row r="264" s="13" customFormat="1">
      <c r="A264" s="13"/>
      <c r="B264" s="229"/>
      <c r="C264" s="230"/>
      <c r="D264" s="231" t="s">
        <v>146</v>
      </c>
      <c r="E264" s="232" t="s">
        <v>1</v>
      </c>
      <c r="F264" s="233" t="s">
        <v>272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146</v>
      </c>
      <c r="AU264" s="239" t="s">
        <v>144</v>
      </c>
      <c r="AV264" s="13" t="s">
        <v>81</v>
      </c>
      <c r="AW264" s="13" t="s">
        <v>30</v>
      </c>
      <c r="AX264" s="13" t="s">
        <v>73</v>
      </c>
      <c r="AY264" s="239" t="s">
        <v>136</v>
      </c>
    </row>
    <row r="265" s="14" customFormat="1">
      <c r="A265" s="14"/>
      <c r="B265" s="240"/>
      <c r="C265" s="241"/>
      <c r="D265" s="231" t="s">
        <v>146</v>
      </c>
      <c r="E265" s="242" t="s">
        <v>1</v>
      </c>
      <c r="F265" s="243" t="s">
        <v>273</v>
      </c>
      <c r="G265" s="241"/>
      <c r="H265" s="244">
        <v>4.4000000000000004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146</v>
      </c>
      <c r="AU265" s="250" t="s">
        <v>144</v>
      </c>
      <c r="AV265" s="14" t="s">
        <v>144</v>
      </c>
      <c r="AW265" s="14" t="s">
        <v>30</v>
      </c>
      <c r="AX265" s="14" t="s">
        <v>73</v>
      </c>
      <c r="AY265" s="250" t="s">
        <v>136</v>
      </c>
    </row>
    <row r="266" s="14" customFormat="1">
      <c r="A266" s="14"/>
      <c r="B266" s="240"/>
      <c r="C266" s="241"/>
      <c r="D266" s="231" t="s">
        <v>146</v>
      </c>
      <c r="E266" s="242" t="s">
        <v>1</v>
      </c>
      <c r="F266" s="243" t="s">
        <v>274</v>
      </c>
      <c r="G266" s="241"/>
      <c r="H266" s="244">
        <v>2.3999999999999999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146</v>
      </c>
      <c r="AU266" s="250" t="s">
        <v>144</v>
      </c>
      <c r="AV266" s="14" t="s">
        <v>144</v>
      </c>
      <c r="AW266" s="14" t="s">
        <v>30</v>
      </c>
      <c r="AX266" s="14" t="s">
        <v>73</v>
      </c>
      <c r="AY266" s="250" t="s">
        <v>136</v>
      </c>
    </row>
    <row r="267" s="14" customFormat="1">
      <c r="A267" s="14"/>
      <c r="B267" s="240"/>
      <c r="C267" s="241"/>
      <c r="D267" s="231" t="s">
        <v>146</v>
      </c>
      <c r="E267" s="242" t="s">
        <v>1</v>
      </c>
      <c r="F267" s="243" t="s">
        <v>275</v>
      </c>
      <c r="G267" s="241"/>
      <c r="H267" s="244">
        <v>2.4300000000000002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146</v>
      </c>
      <c r="AU267" s="250" t="s">
        <v>144</v>
      </c>
      <c r="AV267" s="14" t="s">
        <v>144</v>
      </c>
      <c r="AW267" s="14" t="s">
        <v>30</v>
      </c>
      <c r="AX267" s="14" t="s">
        <v>73</v>
      </c>
      <c r="AY267" s="250" t="s">
        <v>136</v>
      </c>
    </row>
    <row r="268" s="14" customFormat="1">
      <c r="A268" s="14"/>
      <c r="B268" s="240"/>
      <c r="C268" s="241"/>
      <c r="D268" s="231" t="s">
        <v>146</v>
      </c>
      <c r="E268" s="242" t="s">
        <v>1</v>
      </c>
      <c r="F268" s="243" t="s">
        <v>276</v>
      </c>
      <c r="G268" s="241"/>
      <c r="H268" s="244">
        <v>2.7000000000000002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146</v>
      </c>
      <c r="AU268" s="250" t="s">
        <v>144</v>
      </c>
      <c r="AV268" s="14" t="s">
        <v>144</v>
      </c>
      <c r="AW268" s="14" t="s">
        <v>30</v>
      </c>
      <c r="AX268" s="14" t="s">
        <v>73</v>
      </c>
      <c r="AY268" s="250" t="s">
        <v>136</v>
      </c>
    </row>
    <row r="269" s="15" customFormat="1">
      <c r="A269" s="15"/>
      <c r="B269" s="251"/>
      <c r="C269" s="252"/>
      <c r="D269" s="231" t="s">
        <v>146</v>
      </c>
      <c r="E269" s="253" t="s">
        <v>1</v>
      </c>
      <c r="F269" s="254" t="s">
        <v>159</v>
      </c>
      <c r="G269" s="252"/>
      <c r="H269" s="255">
        <v>17.330000000000002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146</v>
      </c>
      <c r="AU269" s="261" t="s">
        <v>144</v>
      </c>
      <c r="AV269" s="15" t="s">
        <v>143</v>
      </c>
      <c r="AW269" s="15" t="s">
        <v>30</v>
      </c>
      <c r="AX269" s="15" t="s">
        <v>81</v>
      </c>
      <c r="AY269" s="261" t="s">
        <v>136</v>
      </c>
    </row>
    <row r="270" s="2" customFormat="1" ht="16.5" customHeight="1">
      <c r="A270" s="38"/>
      <c r="B270" s="39"/>
      <c r="C270" s="215" t="s">
        <v>277</v>
      </c>
      <c r="D270" s="215" t="s">
        <v>139</v>
      </c>
      <c r="E270" s="216" t="s">
        <v>278</v>
      </c>
      <c r="F270" s="217" t="s">
        <v>279</v>
      </c>
      <c r="G270" s="218" t="s">
        <v>176</v>
      </c>
      <c r="H270" s="219">
        <v>112.20699999999999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0.0040000000000000001</v>
      </c>
      <c r="R270" s="225">
        <f>Q270*H270</f>
        <v>0.448828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143</v>
      </c>
      <c r="AT270" s="227" t="s">
        <v>139</v>
      </c>
      <c r="AU270" s="227" t="s">
        <v>144</v>
      </c>
      <c r="AY270" s="17" t="s">
        <v>136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144</v>
      </c>
      <c r="BK270" s="228">
        <f>ROUND(I270*H270,2)</f>
        <v>0</v>
      </c>
      <c r="BL270" s="17" t="s">
        <v>143</v>
      </c>
      <c r="BM270" s="227" t="s">
        <v>280</v>
      </c>
    </row>
    <row r="271" s="13" customFormat="1">
      <c r="A271" s="13"/>
      <c r="B271" s="229"/>
      <c r="C271" s="230"/>
      <c r="D271" s="231" t="s">
        <v>146</v>
      </c>
      <c r="E271" s="232" t="s">
        <v>1</v>
      </c>
      <c r="F271" s="233" t="s">
        <v>214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146</v>
      </c>
      <c r="AU271" s="239" t="s">
        <v>144</v>
      </c>
      <c r="AV271" s="13" t="s">
        <v>81</v>
      </c>
      <c r="AW271" s="13" t="s">
        <v>30</v>
      </c>
      <c r="AX271" s="13" t="s">
        <v>73</v>
      </c>
      <c r="AY271" s="239" t="s">
        <v>136</v>
      </c>
    </row>
    <row r="272" s="14" customFormat="1">
      <c r="A272" s="14"/>
      <c r="B272" s="240"/>
      <c r="C272" s="241"/>
      <c r="D272" s="231" t="s">
        <v>146</v>
      </c>
      <c r="E272" s="242" t="s">
        <v>1</v>
      </c>
      <c r="F272" s="243" t="s">
        <v>259</v>
      </c>
      <c r="G272" s="241"/>
      <c r="H272" s="244">
        <v>23.055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146</v>
      </c>
      <c r="AU272" s="250" t="s">
        <v>144</v>
      </c>
      <c r="AV272" s="14" t="s">
        <v>144</v>
      </c>
      <c r="AW272" s="14" t="s">
        <v>30</v>
      </c>
      <c r="AX272" s="14" t="s">
        <v>73</v>
      </c>
      <c r="AY272" s="250" t="s">
        <v>136</v>
      </c>
    </row>
    <row r="273" s="13" customFormat="1">
      <c r="A273" s="13"/>
      <c r="B273" s="229"/>
      <c r="C273" s="230"/>
      <c r="D273" s="231" t="s">
        <v>146</v>
      </c>
      <c r="E273" s="232" t="s">
        <v>1</v>
      </c>
      <c r="F273" s="233" t="s">
        <v>216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146</v>
      </c>
      <c r="AU273" s="239" t="s">
        <v>144</v>
      </c>
      <c r="AV273" s="13" t="s">
        <v>81</v>
      </c>
      <c r="AW273" s="13" t="s">
        <v>30</v>
      </c>
      <c r="AX273" s="13" t="s">
        <v>73</v>
      </c>
      <c r="AY273" s="239" t="s">
        <v>136</v>
      </c>
    </row>
    <row r="274" s="14" customFormat="1">
      <c r="A274" s="14"/>
      <c r="B274" s="240"/>
      <c r="C274" s="241"/>
      <c r="D274" s="231" t="s">
        <v>146</v>
      </c>
      <c r="E274" s="242" t="s">
        <v>1</v>
      </c>
      <c r="F274" s="243" t="s">
        <v>260</v>
      </c>
      <c r="G274" s="241"/>
      <c r="H274" s="244">
        <v>21.091999999999999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146</v>
      </c>
      <c r="AU274" s="250" t="s">
        <v>144</v>
      </c>
      <c r="AV274" s="14" t="s">
        <v>144</v>
      </c>
      <c r="AW274" s="14" t="s">
        <v>30</v>
      </c>
      <c r="AX274" s="14" t="s">
        <v>73</v>
      </c>
      <c r="AY274" s="250" t="s">
        <v>136</v>
      </c>
    </row>
    <row r="275" s="13" customFormat="1">
      <c r="A275" s="13"/>
      <c r="B275" s="229"/>
      <c r="C275" s="230"/>
      <c r="D275" s="231" t="s">
        <v>146</v>
      </c>
      <c r="E275" s="232" t="s">
        <v>1</v>
      </c>
      <c r="F275" s="233" t="s">
        <v>218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146</v>
      </c>
      <c r="AU275" s="239" t="s">
        <v>144</v>
      </c>
      <c r="AV275" s="13" t="s">
        <v>81</v>
      </c>
      <c r="AW275" s="13" t="s">
        <v>30</v>
      </c>
      <c r="AX275" s="13" t="s">
        <v>73</v>
      </c>
      <c r="AY275" s="239" t="s">
        <v>136</v>
      </c>
    </row>
    <row r="276" s="14" customFormat="1">
      <c r="A276" s="14"/>
      <c r="B276" s="240"/>
      <c r="C276" s="241"/>
      <c r="D276" s="231" t="s">
        <v>146</v>
      </c>
      <c r="E276" s="242" t="s">
        <v>1</v>
      </c>
      <c r="F276" s="243" t="s">
        <v>261</v>
      </c>
      <c r="G276" s="241"/>
      <c r="H276" s="244">
        <v>14.112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146</v>
      </c>
      <c r="AU276" s="250" t="s">
        <v>144</v>
      </c>
      <c r="AV276" s="14" t="s">
        <v>144</v>
      </c>
      <c r="AW276" s="14" t="s">
        <v>30</v>
      </c>
      <c r="AX276" s="14" t="s">
        <v>73</v>
      </c>
      <c r="AY276" s="250" t="s">
        <v>136</v>
      </c>
    </row>
    <row r="277" s="13" customFormat="1">
      <c r="A277" s="13"/>
      <c r="B277" s="229"/>
      <c r="C277" s="230"/>
      <c r="D277" s="231" t="s">
        <v>146</v>
      </c>
      <c r="E277" s="232" t="s">
        <v>1</v>
      </c>
      <c r="F277" s="233" t="s">
        <v>220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146</v>
      </c>
      <c r="AU277" s="239" t="s">
        <v>144</v>
      </c>
      <c r="AV277" s="13" t="s">
        <v>81</v>
      </c>
      <c r="AW277" s="13" t="s">
        <v>30</v>
      </c>
      <c r="AX277" s="13" t="s">
        <v>73</v>
      </c>
      <c r="AY277" s="239" t="s">
        <v>136</v>
      </c>
    </row>
    <row r="278" s="14" customFormat="1">
      <c r="A278" s="14"/>
      <c r="B278" s="240"/>
      <c r="C278" s="241"/>
      <c r="D278" s="231" t="s">
        <v>146</v>
      </c>
      <c r="E278" s="242" t="s">
        <v>1</v>
      </c>
      <c r="F278" s="243" t="s">
        <v>262</v>
      </c>
      <c r="G278" s="241"/>
      <c r="H278" s="244">
        <v>30.004999999999999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146</v>
      </c>
      <c r="AU278" s="250" t="s">
        <v>144</v>
      </c>
      <c r="AV278" s="14" t="s">
        <v>144</v>
      </c>
      <c r="AW278" s="14" t="s">
        <v>30</v>
      </c>
      <c r="AX278" s="14" t="s">
        <v>73</v>
      </c>
      <c r="AY278" s="250" t="s">
        <v>136</v>
      </c>
    </row>
    <row r="279" s="13" customFormat="1">
      <c r="A279" s="13"/>
      <c r="B279" s="229"/>
      <c r="C279" s="230"/>
      <c r="D279" s="231" t="s">
        <v>146</v>
      </c>
      <c r="E279" s="232" t="s">
        <v>1</v>
      </c>
      <c r="F279" s="233" t="s">
        <v>222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146</v>
      </c>
      <c r="AU279" s="239" t="s">
        <v>144</v>
      </c>
      <c r="AV279" s="13" t="s">
        <v>81</v>
      </c>
      <c r="AW279" s="13" t="s">
        <v>30</v>
      </c>
      <c r="AX279" s="13" t="s">
        <v>73</v>
      </c>
      <c r="AY279" s="239" t="s">
        <v>136</v>
      </c>
    </row>
    <row r="280" s="14" customFormat="1">
      <c r="A280" s="14"/>
      <c r="B280" s="240"/>
      <c r="C280" s="241"/>
      <c r="D280" s="231" t="s">
        <v>146</v>
      </c>
      <c r="E280" s="242" t="s">
        <v>1</v>
      </c>
      <c r="F280" s="243" t="s">
        <v>263</v>
      </c>
      <c r="G280" s="241"/>
      <c r="H280" s="244">
        <v>39.223999999999997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146</v>
      </c>
      <c r="AU280" s="250" t="s">
        <v>144</v>
      </c>
      <c r="AV280" s="14" t="s">
        <v>144</v>
      </c>
      <c r="AW280" s="14" t="s">
        <v>30</v>
      </c>
      <c r="AX280" s="14" t="s">
        <v>73</v>
      </c>
      <c r="AY280" s="250" t="s">
        <v>136</v>
      </c>
    </row>
    <row r="281" s="13" customFormat="1">
      <c r="A281" s="13"/>
      <c r="B281" s="229"/>
      <c r="C281" s="230"/>
      <c r="D281" s="231" t="s">
        <v>146</v>
      </c>
      <c r="E281" s="232" t="s">
        <v>1</v>
      </c>
      <c r="F281" s="233" t="s">
        <v>264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146</v>
      </c>
      <c r="AU281" s="239" t="s">
        <v>144</v>
      </c>
      <c r="AV281" s="13" t="s">
        <v>81</v>
      </c>
      <c r="AW281" s="13" t="s">
        <v>30</v>
      </c>
      <c r="AX281" s="13" t="s">
        <v>73</v>
      </c>
      <c r="AY281" s="239" t="s">
        <v>136</v>
      </c>
    </row>
    <row r="282" s="14" customFormat="1">
      <c r="A282" s="14"/>
      <c r="B282" s="240"/>
      <c r="C282" s="241"/>
      <c r="D282" s="231" t="s">
        <v>146</v>
      </c>
      <c r="E282" s="242" t="s">
        <v>1</v>
      </c>
      <c r="F282" s="243" t="s">
        <v>265</v>
      </c>
      <c r="G282" s="241"/>
      <c r="H282" s="244">
        <v>-15.281000000000001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146</v>
      </c>
      <c r="AU282" s="250" t="s">
        <v>144</v>
      </c>
      <c r="AV282" s="14" t="s">
        <v>144</v>
      </c>
      <c r="AW282" s="14" t="s">
        <v>30</v>
      </c>
      <c r="AX282" s="14" t="s">
        <v>73</v>
      </c>
      <c r="AY282" s="250" t="s">
        <v>136</v>
      </c>
    </row>
    <row r="283" s="15" customFormat="1">
      <c r="A283" s="15"/>
      <c r="B283" s="251"/>
      <c r="C283" s="252"/>
      <c r="D283" s="231" t="s">
        <v>146</v>
      </c>
      <c r="E283" s="253" t="s">
        <v>1</v>
      </c>
      <c r="F283" s="254" t="s">
        <v>159</v>
      </c>
      <c r="G283" s="252"/>
      <c r="H283" s="255">
        <v>112.20699999999999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1" t="s">
        <v>146</v>
      </c>
      <c r="AU283" s="261" t="s">
        <v>144</v>
      </c>
      <c r="AV283" s="15" t="s">
        <v>143</v>
      </c>
      <c r="AW283" s="15" t="s">
        <v>30</v>
      </c>
      <c r="AX283" s="15" t="s">
        <v>81</v>
      </c>
      <c r="AY283" s="261" t="s">
        <v>136</v>
      </c>
    </row>
    <row r="284" s="2" customFormat="1" ht="21.75" customHeight="1">
      <c r="A284" s="38"/>
      <c r="B284" s="39"/>
      <c r="C284" s="215" t="s">
        <v>281</v>
      </c>
      <c r="D284" s="215" t="s">
        <v>139</v>
      </c>
      <c r="E284" s="216" t="s">
        <v>282</v>
      </c>
      <c r="F284" s="217" t="s">
        <v>283</v>
      </c>
      <c r="G284" s="218" t="s">
        <v>176</v>
      </c>
      <c r="H284" s="219">
        <v>18.699999999999999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39</v>
      </c>
      <c r="O284" s="91"/>
      <c r="P284" s="225">
        <f>O284*H284</f>
        <v>0</v>
      </c>
      <c r="Q284" s="225">
        <v>0.037999999999999999</v>
      </c>
      <c r="R284" s="225">
        <f>Q284*H284</f>
        <v>0.71060000000000001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143</v>
      </c>
      <c r="AT284" s="227" t="s">
        <v>139</v>
      </c>
      <c r="AU284" s="227" t="s">
        <v>144</v>
      </c>
      <c r="AY284" s="17" t="s">
        <v>136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144</v>
      </c>
      <c r="BK284" s="228">
        <f>ROUND(I284*H284,2)</f>
        <v>0</v>
      </c>
      <c r="BL284" s="17" t="s">
        <v>143</v>
      </c>
      <c r="BM284" s="227" t="s">
        <v>284</v>
      </c>
    </row>
    <row r="285" s="13" customFormat="1">
      <c r="A285" s="13"/>
      <c r="B285" s="229"/>
      <c r="C285" s="230"/>
      <c r="D285" s="231" t="s">
        <v>146</v>
      </c>
      <c r="E285" s="232" t="s">
        <v>1</v>
      </c>
      <c r="F285" s="233" t="s">
        <v>236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146</v>
      </c>
      <c r="AU285" s="239" t="s">
        <v>144</v>
      </c>
      <c r="AV285" s="13" t="s">
        <v>81</v>
      </c>
      <c r="AW285" s="13" t="s">
        <v>30</v>
      </c>
      <c r="AX285" s="13" t="s">
        <v>73</v>
      </c>
      <c r="AY285" s="239" t="s">
        <v>136</v>
      </c>
    </row>
    <row r="286" s="14" customFormat="1">
      <c r="A286" s="14"/>
      <c r="B286" s="240"/>
      <c r="C286" s="241"/>
      <c r="D286" s="231" t="s">
        <v>146</v>
      </c>
      <c r="E286" s="242" t="s">
        <v>1</v>
      </c>
      <c r="F286" s="243" t="s">
        <v>237</v>
      </c>
      <c r="G286" s="241"/>
      <c r="H286" s="244">
        <v>1.8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146</v>
      </c>
      <c r="AU286" s="250" t="s">
        <v>144</v>
      </c>
      <c r="AV286" s="14" t="s">
        <v>144</v>
      </c>
      <c r="AW286" s="14" t="s">
        <v>30</v>
      </c>
      <c r="AX286" s="14" t="s">
        <v>73</v>
      </c>
      <c r="AY286" s="250" t="s">
        <v>136</v>
      </c>
    </row>
    <row r="287" s="13" customFormat="1">
      <c r="A287" s="13"/>
      <c r="B287" s="229"/>
      <c r="C287" s="230"/>
      <c r="D287" s="231" t="s">
        <v>146</v>
      </c>
      <c r="E287" s="232" t="s">
        <v>1</v>
      </c>
      <c r="F287" s="233" t="s">
        <v>238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146</v>
      </c>
      <c r="AU287" s="239" t="s">
        <v>144</v>
      </c>
      <c r="AV287" s="13" t="s">
        <v>81</v>
      </c>
      <c r="AW287" s="13" t="s">
        <v>30</v>
      </c>
      <c r="AX287" s="13" t="s">
        <v>73</v>
      </c>
      <c r="AY287" s="239" t="s">
        <v>136</v>
      </c>
    </row>
    <row r="288" s="14" customFormat="1">
      <c r="A288" s="14"/>
      <c r="B288" s="240"/>
      <c r="C288" s="241"/>
      <c r="D288" s="231" t="s">
        <v>146</v>
      </c>
      <c r="E288" s="242" t="s">
        <v>1</v>
      </c>
      <c r="F288" s="243" t="s">
        <v>239</v>
      </c>
      <c r="G288" s="241"/>
      <c r="H288" s="244">
        <v>4.4000000000000004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146</v>
      </c>
      <c r="AU288" s="250" t="s">
        <v>144</v>
      </c>
      <c r="AV288" s="14" t="s">
        <v>144</v>
      </c>
      <c r="AW288" s="14" t="s">
        <v>30</v>
      </c>
      <c r="AX288" s="14" t="s">
        <v>73</v>
      </c>
      <c r="AY288" s="250" t="s">
        <v>136</v>
      </c>
    </row>
    <row r="289" s="13" customFormat="1">
      <c r="A289" s="13"/>
      <c r="B289" s="229"/>
      <c r="C289" s="230"/>
      <c r="D289" s="231" t="s">
        <v>146</v>
      </c>
      <c r="E289" s="232" t="s">
        <v>1</v>
      </c>
      <c r="F289" s="233" t="s">
        <v>240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146</v>
      </c>
      <c r="AU289" s="239" t="s">
        <v>144</v>
      </c>
      <c r="AV289" s="13" t="s">
        <v>81</v>
      </c>
      <c r="AW289" s="13" t="s">
        <v>30</v>
      </c>
      <c r="AX289" s="13" t="s">
        <v>73</v>
      </c>
      <c r="AY289" s="239" t="s">
        <v>136</v>
      </c>
    </row>
    <row r="290" s="14" customFormat="1">
      <c r="A290" s="14"/>
      <c r="B290" s="240"/>
      <c r="C290" s="241"/>
      <c r="D290" s="231" t="s">
        <v>146</v>
      </c>
      <c r="E290" s="242" t="s">
        <v>1</v>
      </c>
      <c r="F290" s="243" t="s">
        <v>241</v>
      </c>
      <c r="G290" s="241"/>
      <c r="H290" s="244">
        <v>12.5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146</v>
      </c>
      <c r="AU290" s="250" t="s">
        <v>144</v>
      </c>
      <c r="AV290" s="14" t="s">
        <v>144</v>
      </c>
      <c r="AW290" s="14" t="s">
        <v>30</v>
      </c>
      <c r="AX290" s="14" t="s">
        <v>73</v>
      </c>
      <c r="AY290" s="250" t="s">
        <v>136</v>
      </c>
    </row>
    <row r="291" s="15" customFormat="1">
      <c r="A291" s="15"/>
      <c r="B291" s="251"/>
      <c r="C291" s="252"/>
      <c r="D291" s="231" t="s">
        <v>146</v>
      </c>
      <c r="E291" s="253" t="s">
        <v>1</v>
      </c>
      <c r="F291" s="254" t="s">
        <v>159</v>
      </c>
      <c r="G291" s="252"/>
      <c r="H291" s="255">
        <v>18.699999999999999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1" t="s">
        <v>146</v>
      </c>
      <c r="AU291" s="261" t="s">
        <v>144</v>
      </c>
      <c r="AV291" s="15" t="s">
        <v>143</v>
      </c>
      <c r="AW291" s="15" t="s">
        <v>30</v>
      </c>
      <c r="AX291" s="15" t="s">
        <v>81</v>
      </c>
      <c r="AY291" s="261" t="s">
        <v>136</v>
      </c>
    </row>
    <row r="292" s="2" customFormat="1" ht="24.15" customHeight="1">
      <c r="A292" s="38"/>
      <c r="B292" s="39"/>
      <c r="C292" s="215" t="s">
        <v>285</v>
      </c>
      <c r="D292" s="215" t="s">
        <v>139</v>
      </c>
      <c r="E292" s="216" t="s">
        <v>286</v>
      </c>
      <c r="F292" s="217" t="s">
        <v>287</v>
      </c>
      <c r="G292" s="218" t="s">
        <v>170</v>
      </c>
      <c r="H292" s="219">
        <v>16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39</v>
      </c>
      <c r="O292" s="91"/>
      <c r="P292" s="225">
        <f>O292*H292</f>
        <v>0</v>
      </c>
      <c r="Q292" s="225">
        <v>0.0092999999999999992</v>
      </c>
      <c r="R292" s="225">
        <f>Q292*H292</f>
        <v>0.14879999999999999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143</v>
      </c>
      <c r="AT292" s="227" t="s">
        <v>139</v>
      </c>
      <c r="AU292" s="227" t="s">
        <v>144</v>
      </c>
      <c r="AY292" s="17" t="s">
        <v>136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144</v>
      </c>
      <c r="BK292" s="228">
        <f>ROUND(I292*H292,2)</f>
        <v>0</v>
      </c>
      <c r="BL292" s="17" t="s">
        <v>143</v>
      </c>
      <c r="BM292" s="227" t="s">
        <v>288</v>
      </c>
    </row>
    <row r="293" s="13" customFormat="1">
      <c r="A293" s="13"/>
      <c r="B293" s="229"/>
      <c r="C293" s="230"/>
      <c r="D293" s="231" t="s">
        <v>146</v>
      </c>
      <c r="E293" s="232" t="s">
        <v>1</v>
      </c>
      <c r="F293" s="233" t="s">
        <v>172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146</v>
      </c>
      <c r="AU293" s="239" t="s">
        <v>144</v>
      </c>
      <c r="AV293" s="13" t="s">
        <v>81</v>
      </c>
      <c r="AW293" s="13" t="s">
        <v>30</v>
      </c>
      <c r="AX293" s="13" t="s">
        <v>73</v>
      </c>
      <c r="AY293" s="239" t="s">
        <v>136</v>
      </c>
    </row>
    <row r="294" s="14" customFormat="1">
      <c r="A294" s="14"/>
      <c r="B294" s="240"/>
      <c r="C294" s="241"/>
      <c r="D294" s="231" t="s">
        <v>146</v>
      </c>
      <c r="E294" s="242" t="s">
        <v>1</v>
      </c>
      <c r="F294" s="243" t="s">
        <v>289</v>
      </c>
      <c r="G294" s="241"/>
      <c r="H294" s="244">
        <v>16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146</v>
      </c>
      <c r="AU294" s="250" t="s">
        <v>144</v>
      </c>
      <c r="AV294" s="14" t="s">
        <v>144</v>
      </c>
      <c r="AW294" s="14" t="s">
        <v>30</v>
      </c>
      <c r="AX294" s="14" t="s">
        <v>73</v>
      </c>
      <c r="AY294" s="250" t="s">
        <v>136</v>
      </c>
    </row>
    <row r="295" s="15" customFormat="1">
      <c r="A295" s="15"/>
      <c r="B295" s="251"/>
      <c r="C295" s="252"/>
      <c r="D295" s="231" t="s">
        <v>146</v>
      </c>
      <c r="E295" s="253" t="s">
        <v>1</v>
      </c>
      <c r="F295" s="254" t="s">
        <v>159</v>
      </c>
      <c r="G295" s="252"/>
      <c r="H295" s="255">
        <v>16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1" t="s">
        <v>146</v>
      </c>
      <c r="AU295" s="261" t="s">
        <v>144</v>
      </c>
      <c r="AV295" s="15" t="s">
        <v>143</v>
      </c>
      <c r="AW295" s="15" t="s">
        <v>30</v>
      </c>
      <c r="AX295" s="15" t="s">
        <v>81</v>
      </c>
      <c r="AY295" s="261" t="s">
        <v>136</v>
      </c>
    </row>
    <row r="296" s="2" customFormat="1" ht="24.15" customHeight="1">
      <c r="A296" s="38"/>
      <c r="B296" s="39"/>
      <c r="C296" s="215" t="s">
        <v>290</v>
      </c>
      <c r="D296" s="215" t="s">
        <v>139</v>
      </c>
      <c r="E296" s="216" t="s">
        <v>291</v>
      </c>
      <c r="F296" s="217" t="s">
        <v>292</v>
      </c>
      <c r="G296" s="218" t="s">
        <v>170</v>
      </c>
      <c r="H296" s="219">
        <v>6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39</v>
      </c>
      <c r="O296" s="91"/>
      <c r="P296" s="225">
        <f>O296*H296</f>
        <v>0</v>
      </c>
      <c r="Q296" s="225">
        <v>0.14360000000000001</v>
      </c>
      <c r="R296" s="225">
        <f>Q296*H296</f>
        <v>0.86160000000000003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143</v>
      </c>
      <c r="AT296" s="227" t="s">
        <v>139</v>
      </c>
      <c r="AU296" s="227" t="s">
        <v>144</v>
      </c>
      <c r="AY296" s="17" t="s">
        <v>136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144</v>
      </c>
      <c r="BK296" s="228">
        <f>ROUND(I296*H296,2)</f>
        <v>0</v>
      </c>
      <c r="BL296" s="17" t="s">
        <v>143</v>
      </c>
      <c r="BM296" s="227" t="s">
        <v>293</v>
      </c>
    </row>
    <row r="297" s="13" customFormat="1">
      <c r="A297" s="13"/>
      <c r="B297" s="229"/>
      <c r="C297" s="230"/>
      <c r="D297" s="231" t="s">
        <v>146</v>
      </c>
      <c r="E297" s="232" t="s">
        <v>1</v>
      </c>
      <c r="F297" s="233" t="s">
        <v>294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146</v>
      </c>
      <c r="AU297" s="239" t="s">
        <v>144</v>
      </c>
      <c r="AV297" s="13" t="s">
        <v>81</v>
      </c>
      <c r="AW297" s="13" t="s">
        <v>30</v>
      </c>
      <c r="AX297" s="13" t="s">
        <v>73</v>
      </c>
      <c r="AY297" s="239" t="s">
        <v>136</v>
      </c>
    </row>
    <row r="298" s="14" customFormat="1">
      <c r="A298" s="14"/>
      <c r="B298" s="240"/>
      <c r="C298" s="241"/>
      <c r="D298" s="231" t="s">
        <v>146</v>
      </c>
      <c r="E298" s="242" t="s">
        <v>1</v>
      </c>
      <c r="F298" s="243" t="s">
        <v>180</v>
      </c>
      <c r="G298" s="241"/>
      <c r="H298" s="244">
        <v>6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146</v>
      </c>
      <c r="AU298" s="250" t="s">
        <v>144</v>
      </c>
      <c r="AV298" s="14" t="s">
        <v>144</v>
      </c>
      <c r="AW298" s="14" t="s">
        <v>30</v>
      </c>
      <c r="AX298" s="14" t="s">
        <v>81</v>
      </c>
      <c r="AY298" s="250" t="s">
        <v>136</v>
      </c>
    </row>
    <row r="299" s="2" customFormat="1" ht="24.15" customHeight="1">
      <c r="A299" s="38"/>
      <c r="B299" s="39"/>
      <c r="C299" s="215" t="s">
        <v>295</v>
      </c>
      <c r="D299" s="215" t="s">
        <v>139</v>
      </c>
      <c r="E299" s="216" t="s">
        <v>296</v>
      </c>
      <c r="F299" s="217" t="s">
        <v>297</v>
      </c>
      <c r="G299" s="218" t="s">
        <v>176</v>
      </c>
      <c r="H299" s="219">
        <v>30.411999999999999</v>
      </c>
      <c r="I299" s="220"/>
      <c r="J299" s="221">
        <f>ROUND(I299*H299,2)</f>
        <v>0</v>
      </c>
      <c r="K299" s="222"/>
      <c r="L299" s="44"/>
      <c r="M299" s="223" t="s">
        <v>1</v>
      </c>
      <c r="N299" s="224" t="s">
        <v>39</v>
      </c>
      <c r="O299" s="91"/>
      <c r="P299" s="225">
        <f>O299*H299</f>
        <v>0</v>
      </c>
      <c r="Q299" s="225">
        <v>0.015400000000000001</v>
      </c>
      <c r="R299" s="225">
        <f>Q299*H299</f>
        <v>0.46834480000000001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143</v>
      </c>
      <c r="AT299" s="227" t="s">
        <v>139</v>
      </c>
      <c r="AU299" s="227" t="s">
        <v>144</v>
      </c>
      <c r="AY299" s="17" t="s">
        <v>136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144</v>
      </c>
      <c r="BK299" s="228">
        <f>ROUND(I299*H299,2)</f>
        <v>0</v>
      </c>
      <c r="BL299" s="17" t="s">
        <v>143</v>
      </c>
      <c r="BM299" s="227" t="s">
        <v>298</v>
      </c>
    </row>
    <row r="300" s="13" customFormat="1">
      <c r="A300" s="13"/>
      <c r="B300" s="229"/>
      <c r="C300" s="230"/>
      <c r="D300" s="231" t="s">
        <v>146</v>
      </c>
      <c r="E300" s="232" t="s">
        <v>1</v>
      </c>
      <c r="F300" s="233" t="s">
        <v>242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146</v>
      </c>
      <c r="AU300" s="239" t="s">
        <v>144</v>
      </c>
      <c r="AV300" s="13" t="s">
        <v>81</v>
      </c>
      <c r="AW300" s="13" t="s">
        <v>30</v>
      </c>
      <c r="AX300" s="13" t="s">
        <v>73</v>
      </c>
      <c r="AY300" s="239" t="s">
        <v>136</v>
      </c>
    </row>
    <row r="301" s="14" customFormat="1">
      <c r="A301" s="14"/>
      <c r="B301" s="240"/>
      <c r="C301" s="241"/>
      <c r="D301" s="231" t="s">
        <v>146</v>
      </c>
      <c r="E301" s="242" t="s">
        <v>1</v>
      </c>
      <c r="F301" s="243" t="s">
        <v>243</v>
      </c>
      <c r="G301" s="241"/>
      <c r="H301" s="244">
        <v>2.3999999999999999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146</v>
      </c>
      <c r="AU301" s="250" t="s">
        <v>144</v>
      </c>
      <c r="AV301" s="14" t="s">
        <v>144</v>
      </c>
      <c r="AW301" s="14" t="s">
        <v>30</v>
      </c>
      <c r="AX301" s="14" t="s">
        <v>73</v>
      </c>
      <c r="AY301" s="250" t="s">
        <v>136</v>
      </c>
    </row>
    <row r="302" s="13" customFormat="1">
      <c r="A302" s="13"/>
      <c r="B302" s="229"/>
      <c r="C302" s="230"/>
      <c r="D302" s="231" t="s">
        <v>146</v>
      </c>
      <c r="E302" s="232" t="s">
        <v>1</v>
      </c>
      <c r="F302" s="233" t="s">
        <v>299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146</v>
      </c>
      <c r="AU302" s="239" t="s">
        <v>144</v>
      </c>
      <c r="AV302" s="13" t="s">
        <v>81</v>
      </c>
      <c r="AW302" s="13" t="s">
        <v>30</v>
      </c>
      <c r="AX302" s="13" t="s">
        <v>73</v>
      </c>
      <c r="AY302" s="239" t="s">
        <v>136</v>
      </c>
    </row>
    <row r="303" s="14" customFormat="1">
      <c r="A303" s="14"/>
      <c r="B303" s="240"/>
      <c r="C303" s="241"/>
      <c r="D303" s="231" t="s">
        <v>146</v>
      </c>
      <c r="E303" s="242" t="s">
        <v>1</v>
      </c>
      <c r="F303" s="243" t="s">
        <v>245</v>
      </c>
      <c r="G303" s="241"/>
      <c r="H303" s="244">
        <v>8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146</v>
      </c>
      <c r="AU303" s="250" t="s">
        <v>144</v>
      </c>
      <c r="AV303" s="14" t="s">
        <v>144</v>
      </c>
      <c r="AW303" s="14" t="s">
        <v>30</v>
      </c>
      <c r="AX303" s="14" t="s">
        <v>73</v>
      </c>
      <c r="AY303" s="250" t="s">
        <v>136</v>
      </c>
    </row>
    <row r="304" s="13" customFormat="1">
      <c r="A304" s="13"/>
      <c r="B304" s="229"/>
      <c r="C304" s="230"/>
      <c r="D304" s="231" t="s">
        <v>146</v>
      </c>
      <c r="E304" s="232" t="s">
        <v>1</v>
      </c>
      <c r="F304" s="233" t="s">
        <v>195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146</v>
      </c>
      <c r="AU304" s="239" t="s">
        <v>144</v>
      </c>
      <c r="AV304" s="13" t="s">
        <v>81</v>
      </c>
      <c r="AW304" s="13" t="s">
        <v>30</v>
      </c>
      <c r="AX304" s="13" t="s">
        <v>73</v>
      </c>
      <c r="AY304" s="239" t="s">
        <v>136</v>
      </c>
    </row>
    <row r="305" s="14" customFormat="1">
      <c r="A305" s="14"/>
      <c r="B305" s="240"/>
      <c r="C305" s="241"/>
      <c r="D305" s="231" t="s">
        <v>146</v>
      </c>
      <c r="E305" s="242" t="s">
        <v>1</v>
      </c>
      <c r="F305" s="243" t="s">
        <v>246</v>
      </c>
      <c r="G305" s="241"/>
      <c r="H305" s="244">
        <v>0.90000000000000002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146</v>
      </c>
      <c r="AU305" s="250" t="s">
        <v>144</v>
      </c>
      <c r="AV305" s="14" t="s">
        <v>144</v>
      </c>
      <c r="AW305" s="14" t="s">
        <v>30</v>
      </c>
      <c r="AX305" s="14" t="s">
        <v>73</v>
      </c>
      <c r="AY305" s="250" t="s">
        <v>136</v>
      </c>
    </row>
    <row r="306" s="13" customFormat="1">
      <c r="A306" s="13"/>
      <c r="B306" s="229"/>
      <c r="C306" s="230"/>
      <c r="D306" s="231" t="s">
        <v>146</v>
      </c>
      <c r="E306" s="232" t="s">
        <v>1</v>
      </c>
      <c r="F306" s="233" t="s">
        <v>247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146</v>
      </c>
      <c r="AU306" s="239" t="s">
        <v>144</v>
      </c>
      <c r="AV306" s="13" t="s">
        <v>81</v>
      </c>
      <c r="AW306" s="13" t="s">
        <v>30</v>
      </c>
      <c r="AX306" s="13" t="s">
        <v>73</v>
      </c>
      <c r="AY306" s="239" t="s">
        <v>136</v>
      </c>
    </row>
    <row r="307" s="14" customFormat="1">
      <c r="A307" s="14"/>
      <c r="B307" s="240"/>
      <c r="C307" s="241"/>
      <c r="D307" s="231" t="s">
        <v>146</v>
      </c>
      <c r="E307" s="242" t="s">
        <v>1</v>
      </c>
      <c r="F307" s="243" t="s">
        <v>248</v>
      </c>
      <c r="G307" s="241"/>
      <c r="H307" s="244">
        <v>0.80000000000000004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146</v>
      </c>
      <c r="AU307" s="250" t="s">
        <v>144</v>
      </c>
      <c r="AV307" s="14" t="s">
        <v>144</v>
      </c>
      <c r="AW307" s="14" t="s">
        <v>30</v>
      </c>
      <c r="AX307" s="14" t="s">
        <v>73</v>
      </c>
      <c r="AY307" s="250" t="s">
        <v>136</v>
      </c>
    </row>
    <row r="308" s="13" customFormat="1">
      <c r="A308" s="13"/>
      <c r="B308" s="229"/>
      <c r="C308" s="230"/>
      <c r="D308" s="231" t="s">
        <v>146</v>
      </c>
      <c r="E308" s="232" t="s">
        <v>1</v>
      </c>
      <c r="F308" s="233" t="s">
        <v>249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146</v>
      </c>
      <c r="AU308" s="239" t="s">
        <v>144</v>
      </c>
      <c r="AV308" s="13" t="s">
        <v>81</v>
      </c>
      <c r="AW308" s="13" t="s">
        <v>30</v>
      </c>
      <c r="AX308" s="13" t="s">
        <v>73</v>
      </c>
      <c r="AY308" s="239" t="s">
        <v>136</v>
      </c>
    </row>
    <row r="309" s="14" customFormat="1">
      <c r="A309" s="14"/>
      <c r="B309" s="240"/>
      <c r="C309" s="241"/>
      <c r="D309" s="231" t="s">
        <v>146</v>
      </c>
      <c r="E309" s="242" t="s">
        <v>1</v>
      </c>
      <c r="F309" s="243" t="s">
        <v>250</v>
      </c>
      <c r="G309" s="241"/>
      <c r="H309" s="244">
        <v>0.90600000000000003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146</v>
      </c>
      <c r="AU309" s="250" t="s">
        <v>144</v>
      </c>
      <c r="AV309" s="14" t="s">
        <v>144</v>
      </c>
      <c r="AW309" s="14" t="s">
        <v>30</v>
      </c>
      <c r="AX309" s="14" t="s">
        <v>73</v>
      </c>
      <c r="AY309" s="250" t="s">
        <v>136</v>
      </c>
    </row>
    <row r="310" s="13" customFormat="1">
      <c r="A310" s="13"/>
      <c r="B310" s="229"/>
      <c r="C310" s="230"/>
      <c r="D310" s="231" t="s">
        <v>146</v>
      </c>
      <c r="E310" s="232" t="s">
        <v>1</v>
      </c>
      <c r="F310" s="233" t="s">
        <v>251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146</v>
      </c>
      <c r="AU310" s="239" t="s">
        <v>144</v>
      </c>
      <c r="AV310" s="13" t="s">
        <v>81</v>
      </c>
      <c r="AW310" s="13" t="s">
        <v>30</v>
      </c>
      <c r="AX310" s="13" t="s">
        <v>73</v>
      </c>
      <c r="AY310" s="239" t="s">
        <v>136</v>
      </c>
    </row>
    <row r="311" s="14" customFormat="1">
      <c r="A311" s="14"/>
      <c r="B311" s="240"/>
      <c r="C311" s="241"/>
      <c r="D311" s="231" t="s">
        <v>146</v>
      </c>
      <c r="E311" s="242" t="s">
        <v>1</v>
      </c>
      <c r="F311" s="243" t="s">
        <v>252</v>
      </c>
      <c r="G311" s="241"/>
      <c r="H311" s="244">
        <v>15.281000000000001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146</v>
      </c>
      <c r="AU311" s="250" t="s">
        <v>144</v>
      </c>
      <c r="AV311" s="14" t="s">
        <v>144</v>
      </c>
      <c r="AW311" s="14" t="s">
        <v>30</v>
      </c>
      <c r="AX311" s="14" t="s">
        <v>73</v>
      </c>
      <c r="AY311" s="250" t="s">
        <v>136</v>
      </c>
    </row>
    <row r="312" s="13" customFormat="1">
      <c r="A312" s="13"/>
      <c r="B312" s="229"/>
      <c r="C312" s="230"/>
      <c r="D312" s="231" t="s">
        <v>146</v>
      </c>
      <c r="E312" s="232" t="s">
        <v>1</v>
      </c>
      <c r="F312" s="233" t="s">
        <v>253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146</v>
      </c>
      <c r="AU312" s="239" t="s">
        <v>144</v>
      </c>
      <c r="AV312" s="13" t="s">
        <v>81</v>
      </c>
      <c r="AW312" s="13" t="s">
        <v>30</v>
      </c>
      <c r="AX312" s="13" t="s">
        <v>73</v>
      </c>
      <c r="AY312" s="239" t="s">
        <v>136</v>
      </c>
    </row>
    <row r="313" s="14" customFormat="1">
      <c r="A313" s="14"/>
      <c r="B313" s="240"/>
      <c r="C313" s="241"/>
      <c r="D313" s="231" t="s">
        <v>146</v>
      </c>
      <c r="E313" s="242" t="s">
        <v>1</v>
      </c>
      <c r="F313" s="243" t="s">
        <v>254</v>
      </c>
      <c r="G313" s="241"/>
      <c r="H313" s="244">
        <v>2.125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146</v>
      </c>
      <c r="AU313" s="250" t="s">
        <v>144</v>
      </c>
      <c r="AV313" s="14" t="s">
        <v>144</v>
      </c>
      <c r="AW313" s="14" t="s">
        <v>30</v>
      </c>
      <c r="AX313" s="14" t="s">
        <v>73</v>
      </c>
      <c r="AY313" s="250" t="s">
        <v>136</v>
      </c>
    </row>
    <row r="314" s="15" customFormat="1">
      <c r="A314" s="15"/>
      <c r="B314" s="251"/>
      <c r="C314" s="252"/>
      <c r="D314" s="231" t="s">
        <v>146</v>
      </c>
      <c r="E314" s="253" t="s">
        <v>1</v>
      </c>
      <c r="F314" s="254" t="s">
        <v>159</v>
      </c>
      <c r="G314" s="252"/>
      <c r="H314" s="255">
        <v>30.411999999999999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1" t="s">
        <v>146</v>
      </c>
      <c r="AU314" s="261" t="s">
        <v>144</v>
      </c>
      <c r="AV314" s="15" t="s">
        <v>143</v>
      </c>
      <c r="AW314" s="15" t="s">
        <v>30</v>
      </c>
      <c r="AX314" s="15" t="s">
        <v>81</v>
      </c>
      <c r="AY314" s="261" t="s">
        <v>136</v>
      </c>
    </row>
    <row r="315" s="2" customFormat="1" ht="16.5" customHeight="1">
      <c r="A315" s="38"/>
      <c r="B315" s="39"/>
      <c r="C315" s="215" t="s">
        <v>7</v>
      </c>
      <c r="D315" s="215" t="s">
        <v>139</v>
      </c>
      <c r="E315" s="216" t="s">
        <v>300</v>
      </c>
      <c r="F315" s="217" t="s">
        <v>301</v>
      </c>
      <c r="G315" s="218" t="s">
        <v>176</v>
      </c>
      <c r="H315" s="219">
        <v>34.594000000000001</v>
      </c>
      <c r="I315" s="220"/>
      <c r="J315" s="221">
        <f>ROUND(I315*H315,2)</f>
        <v>0</v>
      </c>
      <c r="K315" s="222"/>
      <c r="L315" s="44"/>
      <c r="M315" s="223" t="s">
        <v>1</v>
      </c>
      <c r="N315" s="224" t="s">
        <v>39</v>
      </c>
      <c r="O315" s="91"/>
      <c r="P315" s="225">
        <f>O315*H315</f>
        <v>0</v>
      </c>
      <c r="Q315" s="225">
        <v>6.0000000000000002E-05</v>
      </c>
      <c r="R315" s="225">
        <f>Q315*H315</f>
        <v>0.0020756400000000001</v>
      </c>
      <c r="S315" s="225">
        <v>6.0000000000000002E-05</v>
      </c>
      <c r="T315" s="226">
        <f>S315*H315</f>
        <v>0.0020756400000000001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143</v>
      </c>
      <c r="AT315" s="227" t="s">
        <v>139</v>
      </c>
      <c r="AU315" s="227" t="s">
        <v>144</v>
      </c>
      <c r="AY315" s="17" t="s">
        <v>136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144</v>
      </c>
      <c r="BK315" s="228">
        <f>ROUND(I315*H315,2)</f>
        <v>0</v>
      </c>
      <c r="BL315" s="17" t="s">
        <v>143</v>
      </c>
      <c r="BM315" s="227" t="s">
        <v>302</v>
      </c>
    </row>
    <row r="316" s="13" customFormat="1">
      <c r="A316" s="13"/>
      <c r="B316" s="229"/>
      <c r="C316" s="230"/>
      <c r="D316" s="231" t="s">
        <v>146</v>
      </c>
      <c r="E316" s="232" t="s">
        <v>1</v>
      </c>
      <c r="F316" s="233" t="s">
        <v>214</v>
      </c>
      <c r="G316" s="230"/>
      <c r="H316" s="232" t="s">
        <v>1</v>
      </c>
      <c r="I316" s="234"/>
      <c r="J316" s="230"/>
      <c r="K316" s="230"/>
      <c r="L316" s="235"/>
      <c r="M316" s="236"/>
      <c r="N316" s="237"/>
      <c r="O316" s="237"/>
      <c r="P316" s="237"/>
      <c r="Q316" s="237"/>
      <c r="R316" s="237"/>
      <c r="S316" s="237"/>
      <c r="T316" s="23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9" t="s">
        <v>146</v>
      </c>
      <c r="AU316" s="239" t="s">
        <v>144</v>
      </c>
      <c r="AV316" s="13" t="s">
        <v>81</v>
      </c>
      <c r="AW316" s="13" t="s">
        <v>30</v>
      </c>
      <c r="AX316" s="13" t="s">
        <v>73</v>
      </c>
      <c r="AY316" s="239" t="s">
        <v>136</v>
      </c>
    </row>
    <row r="317" s="14" customFormat="1">
      <c r="A317" s="14"/>
      <c r="B317" s="240"/>
      <c r="C317" s="241"/>
      <c r="D317" s="231" t="s">
        <v>146</v>
      </c>
      <c r="E317" s="242" t="s">
        <v>1</v>
      </c>
      <c r="F317" s="243" t="s">
        <v>215</v>
      </c>
      <c r="G317" s="241"/>
      <c r="H317" s="244">
        <v>5.0190000000000001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0" t="s">
        <v>146</v>
      </c>
      <c r="AU317" s="250" t="s">
        <v>144</v>
      </c>
      <c r="AV317" s="14" t="s">
        <v>144</v>
      </c>
      <c r="AW317" s="14" t="s">
        <v>30</v>
      </c>
      <c r="AX317" s="14" t="s">
        <v>73</v>
      </c>
      <c r="AY317" s="250" t="s">
        <v>136</v>
      </c>
    </row>
    <row r="318" s="13" customFormat="1">
      <c r="A318" s="13"/>
      <c r="B318" s="229"/>
      <c r="C318" s="230"/>
      <c r="D318" s="231" t="s">
        <v>146</v>
      </c>
      <c r="E318" s="232" t="s">
        <v>1</v>
      </c>
      <c r="F318" s="233" t="s">
        <v>216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146</v>
      </c>
      <c r="AU318" s="239" t="s">
        <v>144</v>
      </c>
      <c r="AV318" s="13" t="s">
        <v>81</v>
      </c>
      <c r="AW318" s="13" t="s">
        <v>30</v>
      </c>
      <c r="AX318" s="13" t="s">
        <v>73</v>
      </c>
      <c r="AY318" s="239" t="s">
        <v>136</v>
      </c>
    </row>
    <row r="319" s="14" customFormat="1">
      <c r="A319" s="14"/>
      <c r="B319" s="240"/>
      <c r="C319" s="241"/>
      <c r="D319" s="231" t="s">
        <v>146</v>
      </c>
      <c r="E319" s="242" t="s">
        <v>1</v>
      </c>
      <c r="F319" s="243" t="s">
        <v>217</v>
      </c>
      <c r="G319" s="241"/>
      <c r="H319" s="244">
        <v>3.7189999999999999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146</v>
      </c>
      <c r="AU319" s="250" t="s">
        <v>144</v>
      </c>
      <c r="AV319" s="14" t="s">
        <v>144</v>
      </c>
      <c r="AW319" s="14" t="s">
        <v>30</v>
      </c>
      <c r="AX319" s="14" t="s">
        <v>73</v>
      </c>
      <c r="AY319" s="250" t="s">
        <v>136</v>
      </c>
    </row>
    <row r="320" s="13" customFormat="1">
      <c r="A320" s="13"/>
      <c r="B320" s="229"/>
      <c r="C320" s="230"/>
      <c r="D320" s="231" t="s">
        <v>146</v>
      </c>
      <c r="E320" s="232" t="s">
        <v>1</v>
      </c>
      <c r="F320" s="233" t="s">
        <v>218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146</v>
      </c>
      <c r="AU320" s="239" t="s">
        <v>144</v>
      </c>
      <c r="AV320" s="13" t="s">
        <v>81</v>
      </c>
      <c r="AW320" s="13" t="s">
        <v>30</v>
      </c>
      <c r="AX320" s="13" t="s">
        <v>73</v>
      </c>
      <c r="AY320" s="239" t="s">
        <v>136</v>
      </c>
    </row>
    <row r="321" s="14" customFormat="1">
      <c r="A321" s="14"/>
      <c r="B321" s="240"/>
      <c r="C321" s="241"/>
      <c r="D321" s="231" t="s">
        <v>146</v>
      </c>
      <c r="E321" s="242" t="s">
        <v>1</v>
      </c>
      <c r="F321" s="243" t="s">
        <v>219</v>
      </c>
      <c r="G321" s="241"/>
      <c r="H321" s="244">
        <v>1.6000000000000001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146</v>
      </c>
      <c r="AU321" s="250" t="s">
        <v>144</v>
      </c>
      <c r="AV321" s="14" t="s">
        <v>144</v>
      </c>
      <c r="AW321" s="14" t="s">
        <v>30</v>
      </c>
      <c r="AX321" s="14" t="s">
        <v>73</v>
      </c>
      <c r="AY321" s="250" t="s">
        <v>136</v>
      </c>
    </row>
    <row r="322" s="13" customFormat="1">
      <c r="A322" s="13"/>
      <c r="B322" s="229"/>
      <c r="C322" s="230"/>
      <c r="D322" s="231" t="s">
        <v>146</v>
      </c>
      <c r="E322" s="232" t="s">
        <v>1</v>
      </c>
      <c r="F322" s="233" t="s">
        <v>220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146</v>
      </c>
      <c r="AU322" s="239" t="s">
        <v>144</v>
      </c>
      <c r="AV322" s="13" t="s">
        <v>81</v>
      </c>
      <c r="AW322" s="13" t="s">
        <v>30</v>
      </c>
      <c r="AX322" s="13" t="s">
        <v>73</v>
      </c>
      <c r="AY322" s="239" t="s">
        <v>136</v>
      </c>
    </row>
    <row r="323" s="14" customFormat="1">
      <c r="A323" s="14"/>
      <c r="B323" s="240"/>
      <c r="C323" s="241"/>
      <c r="D323" s="231" t="s">
        <v>146</v>
      </c>
      <c r="E323" s="242" t="s">
        <v>1</v>
      </c>
      <c r="F323" s="243" t="s">
        <v>221</v>
      </c>
      <c r="G323" s="241"/>
      <c r="H323" s="244">
        <v>8.8239999999999998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146</v>
      </c>
      <c r="AU323" s="250" t="s">
        <v>144</v>
      </c>
      <c r="AV323" s="14" t="s">
        <v>144</v>
      </c>
      <c r="AW323" s="14" t="s">
        <v>30</v>
      </c>
      <c r="AX323" s="14" t="s">
        <v>73</v>
      </c>
      <c r="AY323" s="250" t="s">
        <v>136</v>
      </c>
    </row>
    <row r="324" s="13" customFormat="1">
      <c r="A324" s="13"/>
      <c r="B324" s="229"/>
      <c r="C324" s="230"/>
      <c r="D324" s="231" t="s">
        <v>146</v>
      </c>
      <c r="E324" s="232" t="s">
        <v>1</v>
      </c>
      <c r="F324" s="233" t="s">
        <v>222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146</v>
      </c>
      <c r="AU324" s="239" t="s">
        <v>144</v>
      </c>
      <c r="AV324" s="13" t="s">
        <v>81</v>
      </c>
      <c r="AW324" s="13" t="s">
        <v>30</v>
      </c>
      <c r="AX324" s="13" t="s">
        <v>73</v>
      </c>
      <c r="AY324" s="239" t="s">
        <v>136</v>
      </c>
    </row>
    <row r="325" s="14" customFormat="1">
      <c r="A325" s="14"/>
      <c r="B325" s="240"/>
      <c r="C325" s="241"/>
      <c r="D325" s="231" t="s">
        <v>146</v>
      </c>
      <c r="E325" s="242" t="s">
        <v>1</v>
      </c>
      <c r="F325" s="243" t="s">
        <v>223</v>
      </c>
      <c r="G325" s="241"/>
      <c r="H325" s="244">
        <v>15.432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146</v>
      </c>
      <c r="AU325" s="250" t="s">
        <v>144</v>
      </c>
      <c r="AV325" s="14" t="s">
        <v>144</v>
      </c>
      <c r="AW325" s="14" t="s">
        <v>30</v>
      </c>
      <c r="AX325" s="14" t="s">
        <v>73</v>
      </c>
      <c r="AY325" s="250" t="s">
        <v>136</v>
      </c>
    </row>
    <row r="326" s="15" customFormat="1">
      <c r="A326" s="15"/>
      <c r="B326" s="251"/>
      <c r="C326" s="252"/>
      <c r="D326" s="231" t="s">
        <v>146</v>
      </c>
      <c r="E326" s="253" t="s">
        <v>1</v>
      </c>
      <c r="F326" s="254" t="s">
        <v>159</v>
      </c>
      <c r="G326" s="252"/>
      <c r="H326" s="255">
        <v>34.594000000000001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1" t="s">
        <v>146</v>
      </c>
      <c r="AU326" s="261" t="s">
        <v>144</v>
      </c>
      <c r="AV326" s="15" t="s">
        <v>143</v>
      </c>
      <c r="AW326" s="15" t="s">
        <v>30</v>
      </c>
      <c r="AX326" s="15" t="s">
        <v>81</v>
      </c>
      <c r="AY326" s="261" t="s">
        <v>136</v>
      </c>
    </row>
    <row r="327" s="2" customFormat="1" ht="24.15" customHeight="1">
      <c r="A327" s="38"/>
      <c r="B327" s="39"/>
      <c r="C327" s="215" t="s">
        <v>303</v>
      </c>
      <c r="D327" s="215" t="s">
        <v>139</v>
      </c>
      <c r="E327" s="216" t="s">
        <v>304</v>
      </c>
      <c r="F327" s="217" t="s">
        <v>305</v>
      </c>
      <c r="G327" s="218" t="s">
        <v>176</v>
      </c>
      <c r="H327" s="219">
        <v>6.7199999999999998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39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1.0000000000000001E-05</v>
      </c>
      <c r="T327" s="226">
        <f>S327*H327</f>
        <v>6.7200000000000007E-05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143</v>
      </c>
      <c r="AT327" s="227" t="s">
        <v>139</v>
      </c>
      <c r="AU327" s="227" t="s">
        <v>144</v>
      </c>
      <c r="AY327" s="17" t="s">
        <v>136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144</v>
      </c>
      <c r="BK327" s="228">
        <f>ROUND(I327*H327,2)</f>
        <v>0</v>
      </c>
      <c r="BL327" s="17" t="s">
        <v>143</v>
      </c>
      <c r="BM327" s="227" t="s">
        <v>306</v>
      </c>
    </row>
    <row r="328" s="13" customFormat="1">
      <c r="A328" s="13"/>
      <c r="B328" s="229"/>
      <c r="C328" s="230"/>
      <c r="D328" s="231" t="s">
        <v>146</v>
      </c>
      <c r="E328" s="232" t="s">
        <v>1</v>
      </c>
      <c r="F328" s="233" t="s">
        <v>307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146</v>
      </c>
      <c r="AU328" s="239" t="s">
        <v>144</v>
      </c>
      <c r="AV328" s="13" t="s">
        <v>81</v>
      </c>
      <c r="AW328" s="13" t="s">
        <v>30</v>
      </c>
      <c r="AX328" s="13" t="s">
        <v>73</v>
      </c>
      <c r="AY328" s="239" t="s">
        <v>136</v>
      </c>
    </row>
    <row r="329" s="14" customFormat="1">
      <c r="A329" s="14"/>
      <c r="B329" s="240"/>
      <c r="C329" s="241"/>
      <c r="D329" s="231" t="s">
        <v>146</v>
      </c>
      <c r="E329" s="242" t="s">
        <v>1</v>
      </c>
      <c r="F329" s="243" t="s">
        <v>308</v>
      </c>
      <c r="G329" s="241"/>
      <c r="H329" s="244">
        <v>6.7199999999999998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146</v>
      </c>
      <c r="AU329" s="250" t="s">
        <v>144</v>
      </c>
      <c r="AV329" s="14" t="s">
        <v>144</v>
      </c>
      <c r="AW329" s="14" t="s">
        <v>30</v>
      </c>
      <c r="AX329" s="14" t="s">
        <v>81</v>
      </c>
      <c r="AY329" s="250" t="s">
        <v>136</v>
      </c>
    </row>
    <row r="330" s="2" customFormat="1" ht="24.15" customHeight="1">
      <c r="A330" s="38"/>
      <c r="B330" s="39"/>
      <c r="C330" s="215" t="s">
        <v>309</v>
      </c>
      <c r="D330" s="215" t="s">
        <v>139</v>
      </c>
      <c r="E330" s="216" t="s">
        <v>310</v>
      </c>
      <c r="F330" s="217" t="s">
        <v>311</v>
      </c>
      <c r="G330" s="218" t="s">
        <v>142</v>
      </c>
      <c r="H330" s="219">
        <v>0.191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39</v>
      </c>
      <c r="O330" s="91"/>
      <c r="P330" s="225">
        <f>O330*H330</f>
        <v>0</v>
      </c>
      <c r="Q330" s="225">
        <v>2.3010199999999998</v>
      </c>
      <c r="R330" s="225">
        <f>Q330*H330</f>
        <v>0.43949481999999995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143</v>
      </c>
      <c r="AT330" s="227" t="s">
        <v>139</v>
      </c>
      <c r="AU330" s="227" t="s">
        <v>144</v>
      </c>
      <c r="AY330" s="17" t="s">
        <v>136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144</v>
      </c>
      <c r="BK330" s="228">
        <f>ROUND(I330*H330,2)</f>
        <v>0</v>
      </c>
      <c r="BL330" s="17" t="s">
        <v>143</v>
      </c>
      <c r="BM330" s="227" t="s">
        <v>312</v>
      </c>
    </row>
    <row r="331" s="13" customFormat="1">
      <c r="A331" s="13"/>
      <c r="B331" s="229"/>
      <c r="C331" s="230"/>
      <c r="D331" s="231" t="s">
        <v>146</v>
      </c>
      <c r="E331" s="232" t="s">
        <v>1</v>
      </c>
      <c r="F331" s="233" t="s">
        <v>313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146</v>
      </c>
      <c r="AU331" s="239" t="s">
        <v>144</v>
      </c>
      <c r="AV331" s="13" t="s">
        <v>81</v>
      </c>
      <c r="AW331" s="13" t="s">
        <v>30</v>
      </c>
      <c r="AX331" s="13" t="s">
        <v>73</v>
      </c>
      <c r="AY331" s="239" t="s">
        <v>136</v>
      </c>
    </row>
    <row r="332" s="14" customFormat="1">
      <c r="A332" s="14"/>
      <c r="B332" s="240"/>
      <c r="C332" s="241"/>
      <c r="D332" s="231" t="s">
        <v>146</v>
      </c>
      <c r="E332" s="242" t="s">
        <v>1</v>
      </c>
      <c r="F332" s="243" t="s">
        <v>314</v>
      </c>
      <c r="G332" s="241"/>
      <c r="H332" s="244">
        <v>0.041000000000000002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146</v>
      </c>
      <c r="AU332" s="250" t="s">
        <v>144</v>
      </c>
      <c r="AV332" s="14" t="s">
        <v>144</v>
      </c>
      <c r="AW332" s="14" t="s">
        <v>30</v>
      </c>
      <c r="AX332" s="14" t="s">
        <v>73</v>
      </c>
      <c r="AY332" s="250" t="s">
        <v>136</v>
      </c>
    </row>
    <row r="333" s="13" customFormat="1">
      <c r="A333" s="13"/>
      <c r="B333" s="229"/>
      <c r="C333" s="230"/>
      <c r="D333" s="231" t="s">
        <v>146</v>
      </c>
      <c r="E333" s="232" t="s">
        <v>1</v>
      </c>
      <c r="F333" s="233" t="s">
        <v>315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146</v>
      </c>
      <c r="AU333" s="239" t="s">
        <v>144</v>
      </c>
      <c r="AV333" s="13" t="s">
        <v>81</v>
      </c>
      <c r="AW333" s="13" t="s">
        <v>30</v>
      </c>
      <c r="AX333" s="13" t="s">
        <v>73</v>
      </c>
      <c r="AY333" s="239" t="s">
        <v>136</v>
      </c>
    </row>
    <row r="334" s="14" customFormat="1">
      <c r="A334" s="14"/>
      <c r="B334" s="240"/>
      <c r="C334" s="241"/>
      <c r="D334" s="231" t="s">
        <v>146</v>
      </c>
      <c r="E334" s="242" t="s">
        <v>1</v>
      </c>
      <c r="F334" s="243" t="s">
        <v>316</v>
      </c>
      <c r="G334" s="241"/>
      <c r="H334" s="244">
        <v>0.14999999999999999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146</v>
      </c>
      <c r="AU334" s="250" t="s">
        <v>144</v>
      </c>
      <c r="AV334" s="14" t="s">
        <v>144</v>
      </c>
      <c r="AW334" s="14" t="s">
        <v>30</v>
      </c>
      <c r="AX334" s="14" t="s">
        <v>73</v>
      </c>
      <c r="AY334" s="250" t="s">
        <v>136</v>
      </c>
    </row>
    <row r="335" s="15" customFormat="1">
      <c r="A335" s="15"/>
      <c r="B335" s="251"/>
      <c r="C335" s="252"/>
      <c r="D335" s="231" t="s">
        <v>146</v>
      </c>
      <c r="E335" s="253" t="s">
        <v>1</v>
      </c>
      <c r="F335" s="254" t="s">
        <v>159</v>
      </c>
      <c r="G335" s="252"/>
      <c r="H335" s="255">
        <v>0.191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1" t="s">
        <v>146</v>
      </c>
      <c r="AU335" s="261" t="s">
        <v>144</v>
      </c>
      <c r="AV335" s="15" t="s">
        <v>143</v>
      </c>
      <c r="AW335" s="15" t="s">
        <v>30</v>
      </c>
      <c r="AX335" s="15" t="s">
        <v>81</v>
      </c>
      <c r="AY335" s="261" t="s">
        <v>136</v>
      </c>
    </row>
    <row r="336" s="2" customFormat="1" ht="24.15" customHeight="1">
      <c r="A336" s="38"/>
      <c r="B336" s="39"/>
      <c r="C336" s="215" t="s">
        <v>317</v>
      </c>
      <c r="D336" s="215" t="s">
        <v>139</v>
      </c>
      <c r="E336" s="216" t="s">
        <v>318</v>
      </c>
      <c r="F336" s="217" t="s">
        <v>319</v>
      </c>
      <c r="G336" s="218" t="s">
        <v>142</v>
      </c>
      <c r="H336" s="219">
        <v>0.191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0.19500000000000001</v>
      </c>
      <c r="R336" s="225">
        <f>Q336*H336</f>
        <v>0.037245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143</v>
      </c>
      <c r="AT336" s="227" t="s">
        <v>139</v>
      </c>
      <c r="AU336" s="227" t="s">
        <v>144</v>
      </c>
      <c r="AY336" s="17" t="s">
        <v>136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144</v>
      </c>
      <c r="BK336" s="228">
        <f>ROUND(I336*H336,2)</f>
        <v>0</v>
      </c>
      <c r="BL336" s="17" t="s">
        <v>143</v>
      </c>
      <c r="BM336" s="227" t="s">
        <v>320</v>
      </c>
    </row>
    <row r="337" s="13" customFormat="1">
      <c r="A337" s="13"/>
      <c r="B337" s="229"/>
      <c r="C337" s="230"/>
      <c r="D337" s="231" t="s">
        <v>146</v>
      </c>
      <c r="E337" s="232" t="s">
        <v>1</v>
      </c>
      <c r="F337" s="233" t="s">
        <v>313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146</v>
      </c>
      <c r="AU337" s="239" t="s">
        <v>144</v>
      </c>
      <c r="AV337" s="13" t="s">
        <v>81</v>
      </c>
      <c r="AW337" s="13" t="s">
        <v>30</v>
      </c>
      <c r="AX337" s="13" t="s">
        <v>73</v>
      </c>
      <c r="AY337" s="239" t="s">
        <v>136</v>
      </c>
    </row>
    <row r="338" s="14" customFormat="1">
      <c r="A338" s="14"/>
      <c r="B338" s="240"/>
      <c r="C338" s="241"/>
      <c r="D338" s="231" t="s">
        <v>146</v>
      </c>
      <c r="E338" s="242" t="s">
        <v>1</v>
      </c>
      <c r="F338" s="243" t="s">
        <v>314</v>
      </c>
      <c r="G338" s="241"/>
      <c r="H338" s="244">
        <v>0.041000000000000002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146</v>
      </c>
      <c r="AU338" s="250" t="s">
        <v>144</v>
      </c>
      <c r="AV338" s="14" t="s">
        <v>144</v>
      </c>
      <c r="AW338" s="14" t="s">
        <v>30</v>
      </c>
      <c r="AX338" s="14" t="s">
        <v>73</v>
      </c>
      <c r="AY338" s="250" t="s">
        <v>136</v>
      </c>
    </row>
    <row r="339" s="13" customFormat="1">
      <c r="A339" s="13"/>
      <c r="B339" s="229"/>
      <c r="C339" s="230"/>
      <c r="D339" s="231" t="s">
        <v>146</v>
      </c>
      <c r="E339" s="232" t="s">
        <v>1</v>
      </c>
      <c r="F339" s="233" t="s">
        <v>315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146</v>
      </c>
      <c r="AU339" s="239" t="s">
        <v>144</v>
      </c>
      <c r="AV339" s="13" t="s">
        <v>81</v>
      </c>
      <c r="AW339" s="13" t="s">
        <v>30</v>
      </c>
      <c r="AX339" s="13" t="s">
        <v>73</v>
      </c>
      <c r="AY339" s="239" t="s">
        <v>136</v>
      </c>
    </row>
    <row r="340" s="14" customFormat="1">
      <c r="A340" s="14"/>
      <c r="B340" s="240"/>
      <c r="C340" s="241"/>
      <c r="D340" s="231" t="s">
        <v>146</v>
      </c>
      <c r="E340" s="242" t="s">
        <v>1</v>
      </c>
      <c r="F340" s="243" t="s">
        <v>316</v>
      </c>
      <c r="G340" s="241"/>
      <c r="H340" s="244">
        <v>0.14999999999999999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146</v>
      </c>
      <c r="AU340" s="250" t="s">
        <v>144</v>
      </c>
      <c r="AV340" s="14" t="s">
        <v>144</v>
      </c>
      <c r="AW340" s="14" t="s">
        <v>30</v>
      </c>
      <c r="AX340" s="14" t="s">
        <v>73</v>
      </c>
      <c r="AY340" s="250" t="s">
        <v>136</v>
      </c>
    </row>
    <row r="341" s="15" customFormat="1">
      <c r="A341" s="15"/>
      <c r="B341" s="251"/>
      <c r="C341" s="252"/>
      <c r="D341" s="231" t="s">
        <v>146</v>
      </c>
      <c r="E341" s="253" t="s">
        <v>1</v>
      </c>
      <c r="F341" s="254" t="s">
        <v>159</v>
      </c>
      <c r="G341" s="252"/>
      <c r="H341" s="255">
        <v>0.191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1" t="s">
        <v>146</v>
      </c>
      <c r="AU341" s="261" t="s">
        <v>144</v>
      </c>
      <c r="AV341" s="15" t="s">
        <v>143</v>
      </c>
      <c r="AW341" s="15" t="s">
        <v>30</v>
      </c>
      <c r="AX341" s="15" t="s">
        <v>81</v>
      </c>
      <c r="AY341" s="261" t="s">
        <v>136</v>
      </c>
    </row>
    <row r="342" s="2" customFormat="1" ht="24.15" customHeight="1">
      <c r="A342" s="38"/>
      <c r="B342" s="39"/>
      <c r="C342" s="215" t="s">
        <v>321</v>
      </c>
      <c r="D342" s="215" t="s">
        <v>139</v>
      </c>
      <c r="E342" s="216" t="s">
        <v>322</v>
      </c>
      <c r="F342" s="217" t="s">
        <v>323</v>
      </c>
      <c r="G342" s="218" t="s">
        <v>170</v>
      </c>
      <c r="H342" s="219">
        <v>1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39</v>
      </c>
      <c r="O342" s="91"/>
      <c r="P342" s="225">
        <f>O342*H342</f>
        <v>0</v>
      </c>
      <c r="Q342" s="225">
        <v>0.035319999999999997</v>
      </c>
      <c r="R342" s="225">
        <f>Q342*H342</f>
        <v>0.035319999999999997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143</v>
      </c>
      <c r="AT342" s="227" t="s">
        <v>139</v>
      </c>
      <c r="AU342" s="227" t="s">
        <v>144</v>
      </c>
      <c r="AY342" s="17" t="s">
        <v>136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144</v>
      </c>
      <c r="BK342" s="228">
        <f>ROUND(I342*H342,2)</f>
        <v>0</v>
      </c>
      <c r="BL342" s="17" t="s">
        <v>143</v>
      </c>
      <c r="BM342" s="227" t="s">
        <v>324</v>
      </c>
    </row>
    <row r="343" s="13" customFormat="1">
      <c r="A343" s="13"/>
      <c r="B343" s="229"/>
      <c r="C343" s="230"/>
      <c r="D343" s="231" t="s">
        <v>146</v>
      </c>
      <c r="E343" s="232" t="s">
        <v>1</v>
      </c>
      <c r="F343" s="233" t="s">
        <v>325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146</v>
      </c>
      <c r="AU343" s="239" t="s">
        <v>144</v>
      </c>
      <c r="AV343" s="13" t="s">
        <v>81</v>
      </c>
      <c r="AW343" s="13" t="s">
        <v>30</v>
      </c>
      <c r="AX343" s="13" t="s">
        <v>73</v>
      </c>
      <c r="AY343" s="239" t="s">
        <v>136</v>
      </c>
    </row>
    <row r="344" s="14" customFormat="1">
      <c r="A344" s="14"/>
      <c r="B344" s="240"/>
      <c r="C344" s="241"/>
      <c r="D344" s="231" t="s">
        <v>146</v>
      </c>
      <c r="E344" s="242" t="s">
        <v>1</v>
      </c>
      <c r="F344" s="243" t="s">
        <v>81</v>
      </c>
      <c r="G344" s="241"/>
      <c r="H344" s="244">
        <v>1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146</v>
      </c>
      <c r="AU344" s="250" t="s">
        <v>144</v>
      </c>
      <c r="AV344" s="14" t="s">
        <v>144</v>
      </c>
      <c r="AW344" s="14" t="s">
        <v>30</v>
      </c>
      <c r="AX344" s="14" t="s">
        <v>81</v>
      </c>
      <c r="AY344" s="250" t="s">
        <v>136</v>
      </c>
    </row>
    <row r="345" s="2" customFormat="1" ht="24.15" customHeight="1">
      <c r="A345" s="38"/>
      <c r="B345" s="39"/>
      <c r="C345" s="262" t="s">
        <v>326</v>
      </c>
      <c r="D345" s="262" t="s">
        <v>160</v>
      </c>
      <c r="E345" s="263" t="s">
        <v>327</v>
      </c>
      <c r="F345" s="264" t="s">
        <v>328</v>
      </c>
      <c r="G345" s="265" t="s">
        <v>170</v>
      </c>
      <c r="H345" s="266">
        <v>1</v>
      </c>
      <c r="I345" s="267"/>
      <c r="J345" s="268">
        <f>ROUND(I345*H345,2)</f>
        <v>0</v>
      </c>
      <c r="K345" s="269"/>
      <c r="L345" s="270"/>
      <c r="M345" s="271" t="s">
        <v>1</v>
      </c>
      <c r="N345" s="272" t="s">
        <v>39</v>
      </c>
      <c r="O345" s="91"/>
      <c r="P345" s="225">
        <f>O345*H345</f>
        <v>0</v>
      </c>
      <c r="Q345" s="225">
        <v>0.018679999999999999</v>
      </c>
      <c r="R345" s="225">
        <f>Q345*H345</f>
        <v>0.018679999999999999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163</v>
      </c>
      <c r="AT345" s="227" t="s">
        <v>160</v>
      </c>
      <c r="AU345" s="227" t="s">
        <v>144</v>
      </c>
      <c r="AY345" s="17" t="s">
        <v>136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144</v>
      </c>
      <c r="BK345" s="228">
        <f>ROUND(I345*H345,2)</f>
        <v>0</v>
      </c>
      <c r="BL345" s="17" t="s">
        <v>143</v>
      </c>
      <c r="BM345" s="227" t="s">
        <v>329</v>
      </c>
    </row>
    <row r="346" s="13" customFormat="1">
      <c r="A346" s="13"/>
      <c r="B346" s="229"/>
      <c r="C346" s="230"/>
      <c r="D346" s="231" t="s">
        <v>146</v>
      </c>
      <c r="E346" s="232" t="s">
        <v>1</v>
      </c>
      <c r="F346" s="233" t="s">
        <v>325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146</v>
      </c>
      <c r="AU346" s="239" t="s">
        <v>144</v>
      </c>
      <c r="AV346" s="13" t="s">
        <v>81</v>
      </c>
      <c r="AW346" s="13" t="s">
        <v>30</v>
      </c>
      <c r="AX346" s="13" t="s">
        <v>73</v>
      </c>
      <c r="AY346" s="239" t="s">
        <v>136</v>
      </c>
    </row>
    <row r="347" s="14" customFormat="1">
      <c r="A347" s="14"/>
      <c r="B347" s="240"/>
      <c r="C347" s="241"/>
      <c r="D347" s="231" t="s">
        <v>146</v>
      </c>
      <c r="E347" s="242" t="s">
        <v>1</v>
      </c>
      <c r="F347" s="243" t="s">
        <v>81</v>
      </c>
      <c r="G347" s="241"/>
      <c r="H347" s="244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146</v>
      </c>
      <c r="AU347" s="250" t="s">
        <v>144</v>
      </c>
      <c r="AV347" s="14" t="s">
        <v>144</v>
      </c>
      <c r="AW347" s="14" t="s">
        <v>30</v>
      </c>
      <c r="AX347" s="14" t="s">
        <v>81</v>
      </c>
      <c r="AY347" s="250" t="s">
        <v>136</v>
      </c>
    </row>
    <row r="348" s="2" customFormat="1" ht="21.75" customHeight="1">
      <c r="A348" s="38"/>
      <c r="B348" s="39"/>
      <c r="C348" s="215" t="s">
        <v>330</v>
      </c>
      <c r="D348" s="215" t="s">
        <v>139</v>
      </c>
      <c r="E348" s="216" t="s">
        <v>331</v>
      </c>
      <c r="F348" s="217" t="s">
        <v>332</v>
      </c>
      <c r="G348" s="218" t="s">
        <v>170</v>
      </c>
      <c r="H348" s="219">
        <v>3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39</v>
      </c>
      <c r="O348" s="91"/>
      <c r="P348" s="225">
        <f>O348*H348</f>
        <v>0</v>
      </c>
      <c r="Q348" s="225">
        <v>0.04684</v>
      </c>
      <c r="R348" s="225">
        <f>Q348*H348</f>
        <v>0.14052000000000001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143</v>
      </c>
      <c r="AT348" s="227" t="s">
        <v>139</v>
      </c>
      <c r="AU348" s="227" t="s">
        <v>144</v>
      </c>
      <c r="AY348" s="17" t="s">
        <v>136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144</v>
      </c>
      <c r="BK348" s="228">
        <f>ROUND(I348*H348,2)</f>
        <v>0</v>
      </c>
      <c r="BL348" s="17" t="s">
        <v>143</v>
      </c>
      <c r="BM348" s="227" t="s">
        <v>333</v>
      </c>
    </row>
    <row r="349" s="13" customFormat="1">
      <c r="A349" s="13"/>
      <c r="B349" s="229"/>
      <c r="C349" s="230"/>
      <c r="D349" s="231" t="s">
        <v>146</v>
      </c>
      <c r="E349" s="232" t="s">
        <v>1</v>
      </c>
      <c r="F349" s="233" t="s">
        <v>334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146</v>
      </c>
      <c r="AU349" s="239" t="s">
        <v>144</v>
      </c>
      <c r="AV349" s="13" t="s">
        <v>81</v>
      </c>
      <c r="AW349" s="13" t="s">
        <v>30</v>
      </c>
      <c r="AX349" s="13" t="s">
        <v>73</v>
      </c>
      <c r="AY349" s="239" t="s">
        <v>136</v>
      </c>
    </row>
    <row r="350" s="14" customFormat="1">
      <c r="A350" s="14"/>
      <c r="B350" s="240"/>
      <c r="C350" s="241"/>
      <c r="D350" s="231" t="s">
        <v>146</v>
      </c>
      <c r="E350" s="242" t="s">
        <v>1</v>
      </c>
      <c r="F350" s="243" t="s">
        <v>81</v>
      </c>
      <c r="G350" s="241"/>
      <c r="H350" s="244">
        <v>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146</v>
      </c>
      <c r="AU350" s="250" t="s">
        <v>144</v>
      </c>
      <c r="AV350" s="14" t="s">
        <v>144</v>
      </c>
      <c r="AW350" s="14" t="s">
        <v>30</v>
      </c>
      <c r="AX350" s="14" t="s">
        <v>73</v>
      </c>
      <c r="AY350" s="250" t="s">
        <v>136</v>
      </c>
    </row>
    <row r="351" s="13" customFormat="1">
      <c r="A351" s="13"/>
      <c r="B351" s="229"/>
      <c r="C351" s="230"/>
      <c r="D351" s="231" t="s">
        <v>146</v>
      </c>
      <c r="E351" s="232" t="s">
        <v>1</v>
      </c>
      <c r="F351" s="233" t="s">
        <v>335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146</v>
      </c>
      <c r="AU351" s="239" t="s">
        <v>144</v>
      </c>
      <c r="AV351" s="13" t="s">
        <v>81</v>
      </c>
      <c r="AW351" s="13" t="s">
        <v>30</v>
      </c>
      <c r="AX351" s="13" t="s">
        <v>73</v>
      </c>
      <c r="AY351" s="239" t="s">
        <v>136</v>
      </c>
    </row>
    <row r="352" s="14" customFormat="1">
      <c r="A352" s="14"/>
      <c r="B352" s="240"/>
      <c r="C352" s="241"/>
      <c r="D352" s="231" t="s">
        <v>146</v>
      </c>
      <c r="E352" s="242" t="s">
        <v>1</v>
      </c>
      <c r="F352" s="243" t="s">
        <v>81</v>
      </c>
      <c r="G352" s="241"/>
      <c r="H352" s="244">
        <v>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146</v>
      </c>
      <c r="AU352" s="250" t="s">
        <v>144</v>
      </c>
      <c r="AV352" s="14" t="s">
        <v>144</v>
      </c>
      <c r="AW352" s="14" t="s">
        <v>30</v>
      </c>
      <c r="AX352" s="14" t="s">
        <v>73</v>
      </c>
      <c r="AY352" s="250" t="s">
        <v>136</v>
      </c>
    </row>
    <row r="353" s="13" customFormat="1">
      <c r="A353" s="13"/>
      <c r="B353" s="229"/>
      <c r="C353" s="230"/>
      <c r="D353" s="231" t="s">
        <v>146</v>
      </c>
      <c r="E353" s="232" t="s">
        <v>1</v>
      </c>
      <c r="F353" s="233" t="s">
        <v>336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146</v>
      </c>
      <c r="AU353" s="239" t="s">
        <v>144</v>
      </c>
      <c r="AV353" s="13" t="s">
        <v>81</v>
      </c>
      <c r="AW353" s="13" t="s">
        <v>30</v>
      </c>
      <c r="AX353" s="13" t="s">
        <v>73</v>
      </c>
      <c r="AY353" s="239" t="s">
        <v>136</v>
      </c>
    </row>
    <row r="354" s="14" customFormat="1">
      <c r="A354" s="14"/>
      <c r="B354" s="240"/>
      <c r="C354" s="241"/>
      <c r="D354" s="231" t="s">
        <v>146</v>
      </c>
      <c r="E354" s="242" t="s">
        <v>1</v>
      </c>
      <c r="F354" s="243" t="s">
        <v>81</v>
      </c>
      <c r="G354" s="241"/>
      <c r="H354" s="244">
        <v>1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146</v>
      </c>
      <c r="AU354" s="250" t="s">
        <v>144</v>
      </c>
      <c r="AV354" s="14" t="s">
        <v>144</v>
      </c>
      <c r="AW354" s="14" t="s">
        <v>30</v>
      </c>
      <c r="AX354" s="14" t="s">
        <v>73</v>
      </c>
      <c r="AY354" s="250" t="s">
        <v>136</v>
      </c>
    </row>
    <row r="355" s="15" customFormat="1">
      <c r="A355" s="15"/>
      <c r="B355" s="251"/>
      <c r="C355" s="252"/>
      <c r="D355" s="231" t="s">
        <v>146</v>
      </c>
      <c r="E355" s="253" t="s">
        <v>1</v>
      </c>
      <c r="F355" s="254" t="s">
        <v>159</v>
      </c>
      <c r="G355" s="252"/>
      <c r="H355" s="255">
        <v>3</v>
      </c>
      <c r="I355" s="256"/>
      <c r="J355" s="252"/>
      <c r="K355" s="252"/>
      <c r="L355" s="257"/>
      <c r="M355" s="258"/>
      <c r="N355" s="259"/>
      <c r="O355" s="259"/>
      <c r="P355" s="259"/>
      <c r="Q355" s="259"/>
      <c r="R355" s="259"/>
      <c r="S355" s="259"/>
      <c r="T355" s="26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1" t="s">
        <v>146</v>
      </c>
      <c r="AU355" s="261" t="s">
        <v>144</v>
      </c>
      <c r="AV355" s="15" t="s">
        <v>143</v>
      </c>
      <c r="AW355" s="15" t="s">
        <v>30</v>
      </c>
      <c r="AX355" s="15" t="s">
        <v>81</v>
      </c>
      <c r="AY355" s="261" t="s">
        <v>136</v>
      </c>
    </row>
    <row r="356" s="2" customFormat="1" ht="33" customHeight="1">
      <c r="A356" s="38"/>
      <c r="B356" s="39"/>
      <c r="C356" s="262" t="s">
        <v>337</v>
      </c>
      <c r="D356" s="262" t="s">
        <v>160</v>
      </c>
      <c r="E356" s="263" t="s">
        <v>338</v>
      </c>
      <c r="F356" s="264" t="s">
        <v>339</v>
      </c>
      <c r="G356" s="265" t="s">
        <v>170</v>
      </c>
      <c r="H356" s="266">
        <v>2</v>
      </c>
      <c r="I356" s="267"/>
      <c r="J356" s="268">
        <f>ROUND(I356*H356,2)</f>
        <v>0</v>
      </c>
      <c r="K356" s="269"/>
      <c r="L356" s="270"/>
      <c r="M356" s="271" t="s">
        <v>1</v>
      </c>
      <c r="N356" s="272" t="s">
        <v>39</v>
      </c>
      <c r="O356" s="91"/>
      <c r="P356" s="225">
        <f>O356*H356</f>
        <v>0</v>
      </c>
      <c r="Q356" s="225">
        <v>0.014890000000000001</v>
      </c>
      <c r="R356" s="225">
        <f>Q356*H356</f>
        <v>0.029780000000000001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163</v>
      </c>
      <c r="AT356" s="227" t="s">
        <v>160</v>
      </c>
      <c r="AU356" s="227" t="s">
        <v>144</v>
      </c>
      <c r="AY356" s="17" t="s">
        <v>136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144</v>
      </c>
      <c r="BK356" s="228">
        <f>ROUND(I356*H356,2)</f>
        <v>0</v>
      </c>
      <c r="BL356" s="17" t="s">
        <v>143</v>
      </c>
      <c r="BM356" s="227" t="s">
        <v>340</v>
      </c>
    </row>
    <row r="357" s="2" customFormat="1" ht="33" customHeight="1">
      <c r="A357" s="38"/>
      <c r="B357" s="39"/>
      <c r="C357" s="262" t="s">
        <v>341</v>
      </c>
      <c r="D357" s="262" t="s">
        <v>160</v>
      </c>
      <c r="E357" s="263" t="s">
        <v>342</v>
      </c>
      <c r="F357" s="264" t="s">
        <v>343</v>
      </c>
      <c r="G357" s="265" t="s">
        <v>170</v>
      </c>
      <c r="H357" s="266">
        <v>1</v>
      </c>
      <c r="I357" s="267"/>
      <c r="J357" s="268">
        <f>ROUND(I357*H357,2)</f>
        <v>0</v>
      </c>
      <c r="K357" s="269"/>
      <c r="L357" s="270"/>
      <c r="M357" s="271" t="s">
        <v>1</v>
      </c>
      <c r="N357" s="272" t="s">
        <v>39</v>
      </c>
      <c r="O357" s="91"/>
      <c r="P357" s="225">
        <f>O357*H357</f>
        <v>0</v>
      </c>
      <c r="Q357" s="225">
        <v>0.01521</v>
      </c>
      <c r="R357" s="225">
        <f>Q357*H357</f>
        <v>0.01521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163</v>
      </c>
      <c r="AT357" s="227" t="s">
        <v>160</v>
      </c>
      <c r="AU357" s="227" t="s">
        <v>144</v>
      </c>
      <c r="AY357" s="17" t="s">
        <v>136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144</v>
      </c>
      <c r="BK357" s="228">
        <f>ROUND(I357*H357,2)</f>
        <v>0</v>
      </c>
      <c r="BL357" s="17" t="s">
        <v>143</v>
      </c>
      <c r="BM357" s="227" t="s">
        <v>344</v>
      </c>
    </row>
    <row r="358" s="13" customFormat="1">
      <c r="A358" s="13"/>
      <c r="B358" s="229"/>
      <c r="C358" s="230"/>
      <c r="D358" s="231" t="s">
        <v>146</v>
      </c>
      <c r="E358" s="232" t="s">
        <v>1</v>
      </c>
      <c r="F358" s="233" t="s">
        <v>336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146</v>
      </c>
      <c r="AU358" s="239" t="s">
        <v>144</v>
      </c>
      <c r="AV358" s="13" t="s">
        <v>81</v>
      </c>
      <c r="AW358" s="13" t="s">
        <v>30</v>
      </c>
      <c r="AX358" s="13" t="s">
        <v>73</v>
      </c>
      <c r="AY358" s="239" t="s">
        <v>136</v>
      </c>
    </row>
    <row r="359" s="14" customFormat="1">
      <c r="A359" s="14"/>
      <c r="B359" s="240"/>
      <c r="C359" s="241"/>
      <c r="D359" s="231" t="s">
        <v>146</v>
      </c>
      <c r="E359" s="242" t="s">
        <v>1</v>
      </c>
      <c r="F359" s="243" t="s">
        <v>81</v>
      </c>
      <c r="G359" s="241"/>
      <c r="H359" s="244">
        <v>1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146</v>
      </c>
      <c r="AU359" s="250" t="s">
        <v>144</v>
      </c>
      <c r="AV359" s="14" t="s">
        <v>144</v>
      </c>
      <c r="AW359" s="14" t="s">
        <v>30</v>
      </c>
      <c r="AX359" s="14" t="s">
        <v>81</v>
      </c>
      <c r="AY359" s="250" t="s">
        <v>136</v>
      </c>
    </row>
    <row r="360" s="12" customFormat="1" ht="22.8" customHeight="1">
      <c r="A360" s="12"/>
      <c r="B360" s="199"/>
      <c r="C360" s="200"/>
      <c r="D360" s="201" t="s">
        <v>72</v>
      </c>
      <c r="E360" s="213" t="s">
        <v>204</v>
      </c>
      <c r="F360" s="213" t="s">
        <v>345</v>
      </c>
      <c r="G360" s="200"/>
      <c r="H360" s="200"/>
      <c r="I360" s="203"/>
      <c r="J360" s="214">
        <f>BK360</f>
        <v>0</v>
      </c>
      <c r="K360" s="200"/>
      <c r="L360" s="205"/>
      <c r="M360" s="206"/>
      <c r="N360" s="207"/>
      <c r="O360" s="207"/>
      <c r="P360" s="208">
        <f>SUM(P361:P504)</f>
        <v>0</v>
      </c>
      <c r="Q360" s="207"/>
      <c r="R360" s="208">
        <f>SUM(R361:R504)</f>
        <v>0.0088609800000000009</v>
      </c>
      <c r="S360" s="207"/>
      <c r="T360" s="209">
        <f>SUM(T361:T504)</f>
        <v>6.184018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81</v>
      </c>
      <c r="AT360" s="211" t="s">
        <v>72</v>
      </c>
      <c r="AU360" s="211" t="s">
        <v>81</v>
      </c>
      <c r="AY360" s="210" t="s">
        <v>136</v>
      </c>
      <c r="BK360" s="212">
        <f>SUM(BK361:BK504)</f>
        <v>0</v>
      </c>
    </row>
    <row r="361" s="2" customFormat="1" ht="33" customHeight="1">
      <c r="A361" s="38"/>
      <c r="B361" s="39"/>
      <c r="C361" s="215" t="s">
        <v>346</v>
      </c>
      <c r="D361" s="215" t="s">
        <v>139</v>
      </c>
      <c r="E361" s="216" t="s">
        <v>347</v>
      </c>
      <c r="F361" s="217" t="s">
        <v>348</v>
      </c>
      <c r="G361" s="218" t="s">
        <v>176</v>
      </c>
      <c r="H361" s="219">
        <v>34.594000000000001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39</v>
      </c>
      <c r="O361" s="91"/>
      <c r="P361" s="225">
        <f>O361*H361</f>
        <v>0</v>
      </c>
      <c r="Q361" s="225">
        <v>0.00012999999999999999</v>
      </c>
      <c r="R361" s="225">
        <f>Q361*H361</f>
        <v>0.0044972199999999997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143</v>
      </c>
      <c r="AT361" s="227" t="s">
        <v>139</v>
      </c>
      <c r="AU361" s="227" t="s">
        <v>144</v>
      </c>
      <c r="AY361" s="17" t="s">
        <v>136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144</v>
      </c>
      <c r="BK361" s="228">
        <f>ROUND(I361*H361,2)</f>
        <v>0</v>
      </c>
      <c r="BL361" s="17" t="s">
        <v>143</v>
      </c>
      <c r="BM361" s="227" t="s">
        <v>349</v>
      </c>
    </row>
    <row r="362" s="13" customFormat="1">
      <c r="A362" s="13"/>
      <c r="B362" s="229"/>
      <c r="C362" s="230"/>
      <c r="D362" s="231" t="s">
        <v>146</v>
      </c>
      <c r="E362" s="232" t="s">
        <v>1</v>
      </c>
      <c r="F362" s="233" t="s">
        <v>214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146</v>
      </c>
      <c r="AU362" s="239" t="s">
        <v>144</v>
      </c>
      <c r="AV362" s="13" t="s">
        <v>81</v>
      </c>
      <c r="AW362" s="13" t="s">
        <v>30</v>
      </c>
      <c r="AX362" s="13" t="s">
        <v>73</v>
      </c>
      <c r="AY362" s="239" t="s">
        <v>136</v>
      </c>
    </row>
    <row r="363" s="14" customFormat="1">
      <c r="A363" s="14"/>
      <c r="B363" s="240"/>
      <c r="C363" s="241"/>
      <c r="D363" s="231" t="s">
        <v>146</v>
      </c>
      <c r="E363" s="242" t="s">
        <v>1</v>
      </c>
      <c r="F363" s="243" t="s">
        <v>215</v>
      </c>
      <c r="G363" s="241"/>
      <c r="H363" s="244">
        <v>5.0190000000000001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146</v>
      </c>
      <c r="AU363" s="250" t="s">
        <v>144</v>
      </c>
      <c r="AV363" s="14" t="s">
        <v>144</v>
      </c>
      <c r="AW363" s="14" t="s">
        <v>30</v>
      </c>
      <c r="AX363" s="14" t="s">
        <v>73</v>
      </c>
      <c r="AY363" s="250" t="s">
        <v>136</v>
      </c>
    </row>
    <row r="364" s="13" customFormat="1">
      <c r="A364" s="13"/>
      <c r="B364" s="229"/>
      <c r="C364" s="230"/>
      <c r="D364" s="231" t="s">
        <v>146</v>
      </c>
      <c r="E364" s="232" t="s">
        <v>1</v>
      </c>
      <c r="F364" s="233" t="s">
        <v>216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146</v>
      </c>
      <c r="AU364" s="239" t="s">
        <v>144</v>
      </c>
      <c r="AV364" s="13" t="s">
        <v>81</v>
      </c>
      <c r="AW364" s="13" t="s">
        <v>30</v>
      </c>
      <c r="AX364" s="13" t="s">
        <v>73</v>
      </c>
      <c r="AY364" s="239" t="s">
        <v>136</v>
      </c>
    </row>
    <row r="365" s="14" customFormat="1">
      <c r="A365" s="14"/>
      <c r="B365" s="240"/>
      <c r="C365" s="241"/>
      <c r="D365" s="231" t="s">
        <v>146</v>
      </c>
      <c r="E365" s="242" t="s">
        <v>1</v>
      </c>
      <c r="F365" s="243" t="s">
        <v>217</v>
      </c>
      <c r="G365" s="241"/>
      <c r="H365" s="244">
        <v>3.7189999999999999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146</v>
      </c>
      <c r="AU365" s="250" t="s">
        <v>144</v>
      </c>
      <c r="AV365" s="14" t="s">
        <v>144</v>
      </c>
      <c r="AW365" s="14" t="s">
        <v>30</v>
      </c>
      <c r="AX365" s="14" t="s">
        <v>73</v>
      </c>
      <c r="AY365" s="250" t="s">
        <v>136</v>
      </c>
    </row>
    <row r="366" s="13" customFormat="1">
      <c r="A366" s="13"/>
      <c r="B366" s="229"/>
      <c r="C366" s="230"/>
      <c r="D366" s="231" t="s">
        <v>146</v>
      </c>
      <c r="E366" s="232" t="s">
        <v>1</v>
      </c>
      <c r="F366" s="233" t="s">
        <v>218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146</v>
      </c>
      <c r="AU366" s="239" t="s">
        <v>144</v>
      </c>
      <c r="AV366" s="13" t="s">
        <v>81</v>
      </c>
      <c r="AW366" s="13" t="s">
        <v>30</v>
      </c>
      <c r="AX366" s="13" t="s">
        <v>73</v>
      </c>
      <c r="AY366" s="239" t="s">
        <v>136</v>
      </c>
    </row>
    <row r="367" s="14" customFormat="1">
      <c r="A367" s="14"/>
      <c r="B367" s="240"/>
      <c r="C367" s="241"/>
      <c r="D367" s="231" t="s">
        <v>146</v>
      </c>
      <c r="E367" s="242" t="s">
        <v>1</v>
      </c>
      <c r="F367" s="243" t="s">
        <v>219</v>
      </c>
      <c r="G367" s="241"/>
      <c r="H367" s="244">
        <v>1.6000000000000001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146</v>
      </c>
      <c r="AU367" s="250" t="s">
        <v>144</v>
      </c>
      <c r="AV367" s="14" t="s">
        <v>144</v>
      </c>
      <c r="AW367" s="14" t="s">
        <v>30</v>
      </c>
      <c r="AX367" s="14" t="s">
        <v>73</v>
      </c>
      <c r="AY367" s="250" t="s">
        <v>136</v>
      </c>
    </row>
    <row r="368" s="13" customFormat="1">
      <c r="A368" s="13"/>
      <c r="B368" s="229"/>
      <c r="C368" s="230"/>
      <c r="D368" s="231" t="s">
        <v>146</v>
      </c>
      <c r="E368" s="232" t="s">
        <v>1</v>
      </c>
      <c r="F368" s="233" t="s">
        <v>220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146</v>
      </c>
      <c r="AU368" s="239" t="s">
        <v>144</v>
      </c>
      <c r="AV368" s="13" t="s">
        <v>81</v>
      </c>
      <c r="AW368" s="13" t="s">
        <v>30</v>
      </c>
      <c r="AX368" s="13" t="s">
        <v>73</v>
      </c>
      <c r="AY368" s="239" t="s">
        <v>136</v>
      </c>
    </row>
    <row r="369" s="14" customFormat="1">
      <c r="A369" s="14"/>
      <c r="B369" s="240"/>
      <c r="C369" s="241"/>
      <c r="D369" s="231" t="s">
        <v>146</v>
      </c>
      <c r="E369" s="242" t="s">
        <v>1</v>
      </c>
      <c r="F369" s="243" t="s">
        <v>221</v>
      </c>
      <c r="G369" s="241"/>
      <c r="H369" s="244">
        <v>8.8239999999999998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146</v>
      </c>
      <c r="AU369" s="250" t="s">
        <v>144</v>
      </c>
      <c r="AV369" s="14" t="s">
        <v>144</v>
      </c>
      <c r="AW369" s="14" t="s">
        <v>30</v>
      </c>
      <c r="AX369" s="14" t="s">
        <v>73</v>
      </c>
      <c r="AY369" s="250" t="s">
        <v>136</v>
      </c>
    </row>
    <row r="370" s="13" customFormat="1">
      <c r="A370" s="13"/>
      <c r="B370" s="229"/>
      <c r="C370" s="230"/>
      <c r="D370" s="231" t="s">
        <v>146</v>
      </c>
      <c r="E370" s="232" t="s">
        <v>1</v>
      </c>
      <c r="F370" s="233" t="s">
        <v>222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146</v>
      </c>
      <c r="AU370" s="239" t="s">
        <v>144</v>
      </c>
      <c r="AV370" s="13" t="s">
        <v>81</v>
      </c>
      <c r="AW370" s="13" t="s">
        <v>30</v>
      </c>
      <c r="AX370" s="13" t="s">
        <v>73</v>
      </c>
      <c r="AY370" s="239" t="s">
        <v>136</v>
      </c>
    </row>
    <row r="371" s="14" customFormat="1">
      <c r="A371" s="14"/>
      <c r="B371" s="240"/>
      <c r="C371" s="241"/>
      <c r="D371" s="231" t="s">
        <v>146</v>
      </c>
      <c r="E371" s="242" t="s">
        <v>1</v>
      </c>
      <c r="F371" s="243" t="s">
        <v>223</v>
      </c>
      <c r="G371" s="241"/>
      <c r="H371" s="244">
        <v>15.432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146</v>
      </c>
      <c r="AU371" s="250" t="s">
        <v>144</v>
      </c>
      <c r="AV371" s="14" t="s">
        <v>144</v>
      </c>
      <c r="AW371" s="14" t="s">
        <v>30</v>
      </c>
      <c r="AX371" s="14" t="s">
        <v>73</v>
      </c>
      <c r="AY371" s="250" t="s">
        <v>136</v>
      </c>
    </row>
    <row r="372" s="15" customFormat="1">
      <c r="A372" s="15"/>
      <c r="B372" s="251"/>
      <c r="C372" s="252"/>
      <c r="D372" s="231" t="s">
        <v>146</v>
      </c>
      <c r="E372" s="253" t="s">
        <v>1</v>
      </c>
      <c r="F372" s="254" t="s">
        <v>159</v>
      </c>
      <c r="G372" s="252"/>
      <c r="H372" s="255">
        <v>34.594000000000001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1" t="s">
        <v>146</v>
      </c>
      <c r="AU372" s="261" t="s">
        <v>144</v>
      </c>
      <c r="AV372" s="15" t="s">
        <v>143</v>
      </c>
      <c r="AW372" s="15" t="s">
        <v>30</v>
      </c>
      <c r="AX372" s="15" t="s">
        <v>81</v>
      </c>
      <c r="AY372" s="261" t="s">
        <v>136</v>
      </c>
    </row>
    <row r="373" s="2" customFormat="1" ht="24.15" customHeight="1">
      <c r="A373" s="38"/>
      <c r="B373" s="39"/>
      <c r="C373" s="215" t="s">
        <v>350</v>
      </c>
      <c r="D373" s="215" t="s">
        <v>139</v>
      </c>
      <c r="E373" s="216" t="s">
        <v>351</v>
      </c>
      <c r="F373" s="217" t="s">
        <v>352</v>
      </c>
      <c r="G373" s="218" t="s">
        <v>176</v>
      </c>
      <c r="H373" s="219">
        <v>34.594000000000001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39</v>
      </c>
      <c r="O373" s="91"/>
      <c r="P373" s="225">
        <f>O373*H373</f>
        <v>0</v>
      </c>
      <c r="Q373" s="225">
        <v>4.0000000000000003E-05</v>
      </c>
      <c r="R373" s="225">
        <f>Q373*H373</f>
        <v>0.0013837600000000002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143</v>
      </c>
      <c r="AT373" s="227" t="s">
        <v>139</v>
      </c>
      <c r="AU373" s="227" t="s">
        <v>144</v>
      </c>
      <c r="AY373" s="17" t="s">
        <v>136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144</v>
      </c>
      <c r="BK373" s="228">
        <f>ROUND(I373*H373,2)</f>
        <v>0</v>
      </c>
      <c r="BL373" s="17" t="s">
        <v>143</v>
      </c>
      <c r="BM373" s="227" t="s">
        <v>353</v>
      </c>
    </row>
    <row r="374" s="13" customFormat="1">
      <c r="A374" s="13"/>
      <c r="B374" s="229"/>
      <c r="C374" s="230"/>
      <c r="D374" s="231" t="s">
        <v>146</v>
      </c>
      <c r="E374" s="232" t="s">
        <v>1</v>
      </c>
      <c r="F374" s="233" t="s">
        <v>214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146</v>
      </c>
      <c r="AU374" s="239" t="s">
        <v>144</v>
      </c>
      <c r="AV374" s="13" t="s">
        <v>81</v>
      </c>
      <c r="AW374" s="13" t="s">
        <v>30</v>
      </c>
      <c r="AX374" s="13" t="s">
        <v>73</v>
      </c>
      <c r="AY374" s="239" t="s">
        <v>136</v>
      </c>
    </row>
    <row r="375" s="14" customFormat="1">
      <c r="A375" s="14"/>
      <c r="B375" s="240"/>
      <c r="C375" s="241"/>
      <c r="D375" s="231" t="s">
        <v>146</v>
      </c>
      <c r="E375" s="242" t="s">
        <v>1</v>
      </c>
      <c r="F375" s="243" t="s">
        <v>215</v>
      </c>
      <c r="G375" s="241"/>
      <c r="H375" s="244">
        <v>5.0190000000000001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146</v>
      </c>
      <c r="AU375" s="250" t="s">
        <v>144</v>
      </c>
      <c r="AV375" s="14" t="s">
        <v>144</v>
      </c>
      <c r="AW375" s="14" t="s">
        <v>30</v>
      </c>
      <c r="AX375" s="14" t="s">
        <v>73</v>
      </c>
      <c r="AY375" s="250" t="s">
        <v>136</v>
      </c>
    </row>
    <row r="376" s="13" customFormat="1">
      <c r="A376" s="13"/>
      <c r="B376" s="229"/>
      <c r="C376" s="230"/>
      <c r="D376" s="231" t="s">
        <v>146</v>
      </c>
      <c r="E376" s="232" t="s">
        <v>1</v>
      </c>
      <c r="F376" s="233" t="s">
        <v>216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146</v>
      </c>
      <c r="AU376" s="239" t="s">
        <v>144</v>
      </c>
      <c r="AV376" s="13" t="s">
        <v>81</v>
      </c>
      <c r="AW376" s="13" t="s">
        <v>30</v>
      </c>
      <c r="AX376" s="13" t="s">
        <v>73</v>
      </c>
      <c r="AY376" s="239" t="s">
        <v>136</v>
      </c>
    </row>
    <row r="377" s="14" customFormat="1">
      <c r="A377" s="14"/>
      <c r="B377" s="240"/>
      <c r="C377" s="241"/>
      <c r="D377" s="231" t="s">
        <v>146</v>
      </c>
      <c r="E377" s="242" t="s">
        <v>1</v>
      </c>
      <c r="F377" s="243" t="s">
        <v>217</v>
      </c>
      <c r="G377" s="241"/>
      <c r="H377" s="244">
        <v>3.7189999999999999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146</v>
      </c>
      <c r="AU377" s="250" t="s">
        <v>144</v>
      </c>
      <c r="AV377" s="14" t="s">
        <v>144</v>
      </c>
      <c r="AW377" s="14" t="s">
        <v>30</v>
      </c>
      <c r="AX377" s="14" t="s">
        <v>73</v>
      </c>
      <c r="AY377" s="250" t="s">
        <v>136</v>
      </c>
    </row>
    <row r="378" s="13" customFormat="1">
      <c r="A378" s="13"/>
      <c r="B378" s="229"/>
      <c r="C378" s="230"/>
      <c r="D378" s="231" t="s">
        <v>146</v>
      </c>
      <c r="E378" s="232" t="s">
        <v>1</v>
      </c>
      <c r="F378" s="233" t="s">
        <v>218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146</v>
      </c>
      <c r="AU378" s="239" t="s">
        <v>144</v>
      </c>
      <c r="AV378" s="13" t="s">
        <v>81</v>
      </c>
      <c r="AW378" s="13" t="s">
        <v>30</v>
      </c>
      <c r="AX378" s="13" t="s">
        <v>73</v>
      </c>
      <c r="AY378" s="239" t="s">
        <v>136</v>
      </c>
    </row>
    <row r="379" s="14" customFormat="1">
      <c r="A379" s="14"/>
      <c r="B379" s="240"/>
      <c r="C379" s="241"/>
      <c r="D379" s="231" t="s">
        <v>146</v>
      </c>
      <c r="E379" s="242" t="s">
        <v>1</v>
      </c>
      <c r="F379" s="243" t="s">
        <v>219</v>
      </c>
      <c r="G379" s="241"/>
      <c r="H379" s="244">
        <v>1.6000000000000001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146</v>
      </c>
      <c r="AU379" s="250" t="s">
        <v>144</v>
      </c>
      <c r="AV379" s="14" t="s">
        <v>144</v>
      </c>
      <c r="AW379" s="14" t="s">
        <v>30</v>
      </c>
      <c r="AX379" s="14" t="s">
        <v>73</v>
      </c>
      <c r="AY379" s="250" t="s">
        <v>136</v>
      </c>
    </row>
    <row r="380" s="13" customFormat="1">
      <c r="A380" s="13"/>
      <c r="B380" s="229"/>
      <c r="C380" s="230"/>
      <c r="D380" s="231" t="s">
        <v>146</v>
      </c>
      <c r="E380" s="232" t="s">
        <v>1</v>
      </c>
      <c r="F380" s="233" t="s">
        <v>220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146</v>
      </c>
      <c r="AU380" s="239" t="s">
        <v>144</v>
      </c>
      <c r="AV380" s="13" t="s">
        <v>81</v>
      </c>
      <c r="AW380" s="13" t="s">
        <v>30</v>
      </c>
      <c r="AX380" s="13" t="s">
        <v>73</v>
      </c>
      <c r="AY380" s="239" t="s">
        <v>136</v>
      </c>
    </row>
    <row r="381" s="14" customFormat="1">
      <c r="A381" s="14"/>
      <c r="B381" s="240"/>
      <c r="C381" s="241"/>
      <c r="D381" s="231" t="s">
        <v>146</v>
      </c>
      <c r="E381" s="242" t="s">
        <v>1</v>
      </c>
      <c r="F381" s="243" t="s">
        <v>221</v>
      </c>
      <c r="G381" s="241"/>
      <c r="H381" s="244">
        <v>8.8239999999999998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146</v>
      </c>
      <c r="AU381" s="250" t="s">
        <v>144</v>
      </c>
      <c r="AV381" s="14" t="s">
        <v>144</v>
      </c>
      <c r="AW381" s="14" t="s">
        <v>30</v>
      </c>
      <c r="AX381" s="14" t="s">
        <v>73</v>
      </c>
      <c r="AY381" s="250" t="s">
        <v>136</v>
      </c>
    </row>
    <row r="382" s="13" customFormat="1">
      <c r="A382" s="13"/>
      <c r="B382" s="229"/>
      <c r="C382" s="230"/>
      <c r="D382" s="231" t="s">
        <v>146</v>
      </c>
      <c r="E382" s="232" t="s">
        <v>1</v>
      </c>
      <c r="F382" s="233" t="s">
        <v>222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146</v>
      </c>
      <c r="AU382" s="239" t="s">
        <v>144</v>
      </c>
      <c r="AV382" s="13" t="s">
        <v>81</v>
      </c>
      <c r="AW382" s="13" t="s">
        <v>30</v>
      </c>
      <c r="AX382" s="13" t="s">
        <v>73</v>
      </c>
      <c r="AY382" s="239" t="s">
        <v>136</v>
      </c>
    </row>
    <row r="383" s="14" customFormat="1">
      <c r="A383" s="14"/>
      <c r="B383" s="240"/>
      <c r="C383" s="241"/>
      <c r="D383" s="231" t="s">
        <v>146</v>
      </c>
      <c r="E383" s="242" t="s">
        <v>1</v>
      </c>
      <c r="F383" s="243" t="s">
        <v>223</v>
      </c>
      <c r="G383" s="241"/>
      <c r="H383" s="244">
        <v>15.432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146</v>
      </c>
      <c r="AU383" s="250" t="s">
        <v>144</v>
      </c>
      <c r="AV383" s="14" t="s">
        <v>144</v>
      </c>
      <c r="AW383" s="14" t="s">
        <v>30</v>
      </c>
      <c r="AX383" s="14" t="s">
        <v>73</v>
      </c>
      <c r="AY383" s="250" t="s">
        <v>136</v>
      </c>
    </row>
    <row r="384" s="15" customFormat="1">
      <c r="A384" s="15"/>
      <c r="B384" s="251"/>
      <c r="C384" s="252"/>
      <c r="D384" s="231" t="s">
        <v>146</v>
      </c>
      <c r="E384" s="253" t="s">
        <v>1</v>
      </c>
      <c r="F384" s="254" t="s">
        <v>159</v>
      </c>
      <c r="G384" s="252"/>
      <c r="H384" s="255">
        <v>34.594000000000001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1" t="s">
        <v>146</v>
      </c>
      <c r="AU384" s="261" t="s">
        <v>144</v>
      </c>
      <c r="AV384" s="15" t="s">
        <v>143</v>
      </c>
      <c r="AW384" s="15" t="s">
        <v>30</v>
      </c>
      <c r="AX384" s="15" t="s">
        <v>81</v>
      </c>
      <c r="AY384" s="261" t="s">
        <v>136</v>
      </c>
    </row>
    <row r="385" s="2" customFormat="1" ht="16.5" customHeight="1">
      <c r="A385" s="38"/>
      <c r="B385" s="39"/>
      <c r="C385" s="215" t="s">
        <v>354</v>
      </c>
      <c r="D385" s="215" t="s">
        <v>139</v>
      </c>
      <c r="E385" s="216" t="s">
        <v>355</v>
      </c>
      <c r="F385" s="217" t="s">
        <v>356</v>
      </c>
      <c r="G385" s="218" t="s">
        <v>176</v>
      </c>
      <c r="H385" s="219">
        <v>4500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143</v>
      </c>
      <c r="AT385" s="227" t="s">
        <v>139</v>
      </c>
      <c r="AU385" s="227" t="s">
        <v>144</v>
      </c>
      <c r="AY385" s="17" t="s">
        <v>136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144</v>
      </c>
      <c r="BK385" s="228">
        <f>ROUND(I385*H385,2)</f>
        <v>0</v>
      </c>
      <c r="BL385" s="17" t="s">
        <v>143</v>
      </c>
      <c r="BM385" s="227" t="s">
        <v>357</v>
      </c>
    </row>
    <row r="386" s="13" customFormat="1">
      <c r="A386" s="13"/>
      <c r="B386" s="229"/>
      <c r="C386" s="230"/>
      <c r="D386" s="231" t="s">
        <v>146</v>
      </c>
      <c r="E386" s="232" t="s">
        <v>1</v>
      </c>
      <c r="F386" s="233" t="s">
        <v>358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146</v>
      </c>
      <c r="AU386" s="239" t="s">
        <v>144</v>
      </c>
      <c r="AV386" s="13" t="s">
        <v>81</v>
      </c>
      <c r="AW386" s="13" t="s">
        <v>30</v>
      </c>
      <c r="AX386" s="13" t="s">
        <v>73</v>
      </c>
      <c r="AY386" s="239" t="s">
        <v>136</v>
      </c>
    </row>
    <row r="387" s="14" customFormat="1">
      <c r="A387" s="14"/>
      <c r="B387" s="240"/>
      <c r="C387" s="241"/>
      <c r="D387" s="231" t="s">
        <v>146</v>
      </c>
      <c r="E387" s="242" t="s">
        <v>1</v>
      </c>
      <c r="F387" s="243" t="s">
        <v>359</v>
      </c>
      <c r="G387" s="241"/>
      <c r="H387" s="244">
        <v>4500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146</v>
      </c>
      <c r="AU387" s="250" t="s">
        <v>144</v>
      </c>
      <c r="AV387" s="14" t="s">
        <v>144</v>
      </c>
      <c r="AW387" s="14" t="s">
        <v>30</v>
      </c>
      <c r="AX387" s="14" t="s">
        <v>81</v>
      </c>
      <c r="AY387" s="250" t="s">
        <v>136</v>
      </c>
    </row>
    <row r="388" s="2" customFormat="1" ht="24.15" customHeight="1">
      <c r="A388" s="38"/>
      <c r="B388" s="39"/>
      <c r="C388" s="215" t="s">
        <v>360</v>
      </c>
      <c r="D388" s="215" t="s">
        <v>139</v>
      </c>
      <c r="E388" s="216" t="s">
        <v>361</v>
      </c>
      <c r="F388" s="217" t="s">
        <v>362</v>
      </c>
      <c r="G388" s="218" t="s">
        <v>176</v>
      </c>
      <c r="H388" s="219">
        <v>5.0999999999999996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0.26100000000000001</v>
      </c>
      <c r="T388" s="226">
        <f>S388*H388</f>
        <v>1.3311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143</v>
      </c>
      <c r="AT388" s="227" t="s">
        <v>139</v>
      </c>
      <c r="AU388" s="227" t="s">
        <v>144</v>
      </c>
      <c r="AY388" s="17" t="s">
        <v>136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144</v>
      </c>
      <c r="BK388" s="228">
        <f>ROUND(I388*H388,2)</f>
        <v>0</v>
      </c>
      <c r="BL388" s="17" t="s">
        <v>143</v>
      </c>
      <c r="BM388" s="227" t="s">
        <v>363</v>
      </c>
    </row>
    <row r="389" s="13" customFormat="1">
      <c r="A389" s="13"/>
      <c r="B389" s="229"/>
      <c r="C389" s="230"/>
      <c r="D389" s="231" t="s">
        <v>146</v>
      </c>
      <c r="E389" s="232" t="s">
        <v>1</v>
      </c>
      <c r="F389" s="233" t="s">
        <v>364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146</v>
      </c>
      <c r="AU389" s="239" t="s">
        <v>144</v>
      </c>
      <c r="AV389" s="13" t="s">
        <v>81</v>
      </c>
      <c r="AW389" s="13" t="s">
        <v>30</v>
      </c>
      <c r="AX389" s="13" t="s">
        <v>73</v>
      </c>
      <c r="AY389" s="239" t="s">
        <v>136</v>
      </c>
    </row>
    <row r="390" s="14" customFormat="1">
      <c r="A390" s="14"/>
      <c r="B390" s="240"/>
      <c r="C390" s="241"/>
      <c r="D390" s="231" t="s">
        <v>146</v>
      </c>
      <c r="E390" s="242" t="s">
        <v>1</v>
      </c>
      <c r="F390" s="243" t="s">
        <v>365</v>
      </c>
      <c r="G390" s="241"/>
      <c r="H390" s="244">
        <v>5.0999999999999996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146</v>
      </c>
      <c r="AU390" s="250" t="s">
        <v>144</v>
      </c>
      <c r="AV390" s="14" t="s">
        <v>144</v>
      </c>
      <c r="AW390" s="14" t="s">
        <v>30</v>
      </c>
      <c r="AX390" s="14" t="s">
        <v>73</v>
      </c>
      <c r="AY390" s="250" t="s">
        <v>136</v>
      </c>
    </row>
    <row r="391" s="15" customFormat="1">
      <c r="A391" s="15"/>
      <c r="B391" s="251"/>
      <c r="C391" s="252"/>
      <c r="D391" s="231" t="s">
        <v>146</v>
      </c>
      <c r="E391" s="253" t="s">
        <v>1</v>
      </c>
      <c r="F391" s="254" t="s">
        <v>159</v>
      </c>
      <c r="G391" s="252"/>
      <c r="H391" s="255">
        <v>5.0999999999999996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1" t="s">
        <v>146</v>
      </c>
      <c r="AU391" s="261" t="s">
        <v>144</v>
      </c>
      <c r="AV391" s="15" t="s">
        <v>143</v>
      </c>
      <c r="AW391" s="15" t="s">
        <v>30</v>
      </c>
      <c r="AX391" s="15" t="s">
        <v>81</v>
      </c>
      <c r="AY391" s="261" t="s">
        <v>136</v>
      </c>
    </row>
    <row r="392" s="2" customFormat="1" ht="21.75" customHeight="1">
      <c r="A392" s="38"/>
      <c r="B392" s="39"/>
      <c r="C392" s="215" t="s">
        <v>366</v>
      </c>
      <c r="D392" s="215" t="s">
        <v>139</v>
      </c>
      <c r="E392" s="216" t="s">
        <v>367</v>
      </c>
      <c r="F392" s="217" t="s">
        <v>368</v>
      </c>
      <c r="G392" s="218" t="s">
        <v>176</v>
      </c>
      <c r="H392" s="219">
        <v>19.161999999999999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39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143</v>
      </c>
      <c r="AT392" s="227" t="s">
        <v>139</v>
      </c>
      <c r="AU392" s="227" t="s">
        <v>144</v>
      </c>
      <c r="AY392" s="17" t="s">
        <v>136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144</v>
      </c>
      <c r="BK392" s="228">
        <f>ROUND(I392*H392,2)</f>
        <v>0</v>
      </c>
      <c r="BL392" s="17" t="s">
        <v>143</v>
      </c>
      <c r="BM392" s="227" t="s">
        <v>369</v>
      </c>
    </row>
    <row r="393" s="13" customFormat="1">
      <c r="A393" s="13"/>
      <c r="B393" s="229"/>
      <c r="C393" s="230"/>
      <c r="D393" s="231" t="s">
        <v>146</v>
      </c>
      <c r="E393" s="232" t="s">
        <v>1</v>
      </c>
      <c r="F393" s="233" t="s">
        <v>214</v>
      </c>
      <c r="G393" s="230"/>
      <c r="H393" s="232" t="s">
        <v>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146</v>
      </c>
      <c r="AU393" s="239" t="s">
        <v>144</v>
      </c>
      <c r="AV393" s="13" t="s">
        <v>81</v>
      </c>
      <c r="AW393" s="13" t="s">
        <v>30</v>
      </c>
      <c r="AX393" s="13" t="s">
        <v>73</v>
      </c>
      <c r="AY393" s="239" t="s">
        <v>136</v>
      </c>
    </row>
    <row r="394" s="14" customFormat="1">
      <c r="A394" s="14"/>
      <c r="B394" s="240"/>
      <c r="C394" s="241"/>
      <c r="D394" s="231" t="s">
        <v>146</v>
      </c>
      <c r="E394" s="242" t="s">
        <v>1</v>
      </c>
      <c r="F394" s="243" t="s">
        <v>215</v>
      </c>
      <c r="G394" s="241"/>
      <c r="H394" s="244">
        <v>5.0190000000000001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146</v>
      </c>
      <c r="AU394" s="250" t="s">
        <v>144</v>
      </c>
      <c r="AV394" s="14" t="s">
        <v>144</v>
      </c>
      <c r="AW394" s="14" t="s">
        <v>30</v>
      </c>
      <c r="AX394" s="14" t="s">
        <v>73</v>
      </c>
      <c r="AY394" s="250" t="s">
        <v>136</v>
      </c>
    </row>
    <row r="395" s="13" customFormat="1">
      <c r="A395" s="13"/>
      <c r="B395" s="229"/>
      <c r="C395" s="230"/>
      <c r="D395" s="231" t="s">
        <v>146</v>
      </c>
      <c r="E395" s="232" t="s">
        <v>1</v>
      </c>
      <c r="F395" s="233" t="s">
        <v>216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146</v>
      </c>
      <c r="AU395" s="239" t="s">
        <v>144</v>
      </c>
      <c r="AV395" s="13" t="s">
        <v>81</v>
      </c>
      <c r="AW395" s="13" t="s">
        <v>30</v>
      </c>
      <c r="AX395" s="13" t="s">
        <v>73</v>
      </c>
      <c r="AY395" s="239" t="s">
        <v>136</v>
      </c>
    </row>
    <row r="396" s="14" customFormat="1">
      <c r="A396" s="14"/>
      <c r="B396" s="240"/>
      <c r="C396" s="241"/>
      <c r="D396" s="231" t="s">
        <v>146</v>
      </c>
      <c r="E396" s="242" t="s">
        <v>1</v>
      </c>
      <c r="F396" s="243" t="s">
        <v>217</v>
      </c>
      <c r="G396" s="241"/>
      <c r="H396" s="244">
        <v>3.7189999999999999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146</v>
      </c>
      <c r="AU396" s="250" t="s">
        <v>144</v>
      </c>
      <c r="AV396" s="14" t="s">
        <v>144</v>
      </c>
      <c r="AW396" s="14" t="s">
        <v>30</v>
      </c>
      <c r="AX396" s="14" t="s">
        <v>73</v>
      </c>
      <c r="AY396" s="250" t="s">
        <v>136</v>
      </c>
    </row>
    <row r="397" s="13" customFormat="1">
      <c r="A397" s="13"/>
      <c r="B397" s="229"/>
      <c r="C397" s="230"/>
      <c r="D397" s="231" t="s">
        <v>146</v>
      </c>
      <c r="E397" s="232" t="s">
        <v>1</v>
      </c>
      <c r="F397" s="233" t="s">
        <v>218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146</v>
      </c>
      <c r="AU397" s="239" t="s">
        <v>144</v>
      </c>
      <c r="AV397" s="13" t="s">
        <v>81</v>
      </c>
      <c r="AW397" s="13" t="s">
        <v>30</v>
      </c>
      <c r="AX397" s="13" t="s">
        <v>73</v>
      </c>
      <c r="AY397" s="239" t="s">
        <v>136</v>
      </c>
    </row>
    <row r="398" s="14" customFormat="1">
      <c r="A398" s="14"/>
      <c r="B398" s="240"/>
      <c r="C398" s="241"/>
      <c r="D398" s="231" t="s">
        <v>146</v>
      </c>
      <c r="E398" s="242" t="s">
        <v>1</v>
      </c>
      <c r="F398" s="243" t="s">
        <v>219</v>
      </c>
      <c r="G398" s="241"/>
      <c r="H398" s="244">
        <v>1.6000000000000001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146</v>
      </c>
      <c r="AU398" s="250" t="s">
        <v>144</v>
      </c>
      <c r="AV398" s="14" t="s">
        <v>144</v>
      </c>
      <c r="AW398" s="14" t="s">
        <v>30</v>
      </c>
      <c r="AX398" s="14" t="s">
        <v>73</v>
      </c>
      <c r="AY398" s="250" t="s">
        <v>136</v>
      </c>
    </row>
    <row r="399" s="13" customFormat="1">
      <c r="A399" s="13"/>
      <c r="B399" s="229"/>
      <c r="C399" s="230"/>
      <c r="D399" s="231" t="s">
        <v>146</v>
      </c>
      <c r="E399" s="232" t="s">
        <v>1</v>
      </c>
      <c r="F399" s="233" t="s">
        <v>220</v>
      </c>
      <c r="G399" s="230"/>
      <c r="H399" s="232" t="s">
        <v>1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9" t="s">
        <v>146</v>
      </c>
      <c r="AU399" s="239" t="s">
        <v>144</v>
      </c>
      <c r="AV399" s="13" t="s">
        <v>81</v>
      </c>
      <c r="AW399" s="13" t="s">
        <v>30</v>
      </c>
      <c r="AX399" s="13" t="s">
        <v>73</v>
      </c>
      <c r="AY399" s="239" t="s">
        <v>136</v>
      </c>
    </row>
    <row r="400" s="14" customFormat="1">
      <c r="A400" s="14"/>
      <c r="B400" s="240"/>
      <c r="C400" s="241"/>
      <c r="D400" s="231" t="s">
        <v>146</v>
      </c>
      <c r="E400" s="242" t="s">
        <v>1</v>
      </c>
      <c r="F400" s="243" t="s">
        <v>221</v>
      </c>
      <c r="G400" s="241"/>
      <c r="H400" s="244">
        <v>8.8239999999999998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146</v>
      </c>
      <c r="AU400" s="250" t="s">
        <v>144</v>
      </c>
      <c r="AV400" s="14" t="s">
        <v>144</v>
      </c>
      <c r="AW400" s="14" t="s">
        <v>30</v>
      </c>
      <c r="AX400" s="14" t="s">
        <v>73</v>
      </c>
      <c r="AY400" s="250" t="s">
        <v>136</v>
      </c>
    </row>
    <row r="401" s="15" customFormat="1">
      <c r="A401" s="15"/>
      <c r="B401" s="251"/>
      <c r="C401" s="252"/>
      <c r="D401" s="231" t="s">
        <v>146</v>
      </c>
      <c r="E401" s="253" t="s">
        <v>1</v>
      </c>
      <c r="F401" s="254" t="s">
        <v>159</v>
      </c>
      <c r="G401" s="252"/>
      <c r="H401" s="255">
        <v>19.161999999999999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1" t="s">
        <v>146</v>
      </c>
      <c r="AU401" s="261" t="s">
        <v>144</v>
      </c>
      <c r="AV401" s="15" t="s">
        <v>143</v>
      </c>
      <c r="AW401" s="15" t="s">
        <v>30</v>
      </c>
      <c r="AX401" s="15" t="s">
        <v>81</v>
      </c>
      <c r="AY401" s="261" t="s">
        <v>136</v>
      </c>
    </row>
    <row r="402" s="2" customFormat="1" ht="24.15" customHeight="1">
      <c r="A402" s="38"/>
      <c r="B402" s="39"/>
      <c r="C402" s="215" t="s">
        <v>370</v>
      </c>
      <c r="D402" s="215" t="s">
        <v>139</v>
      </c>
      <c r="E402" s="216" t="s">
        <v>371</v>
      </c>
      <c r="F402" s="217" t="s">
        <v>372</v>
      </c>
      <c r="G402" s="218" t="s">
        <v>176</v>
      </c>
      <c r="H402" s="219">
        <v>19.161999999999999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</v>
      </c>
      <c r="T402" s="226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143</v>
      </c>
      <c r="AT402" s="227" t="s">
        <v>139</v>
      </c>
      <c r="AU402" s="227" t="s">
        <v>144</v>
      </c>
      <c r="AY402" s="17" t="s">
        <v>136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144</v>
      </c>
      <c r="BK402" s="228">
        <f>ROUND(I402*H402,2)</f>
        <v>0</v>
      </c>
      <c r="BL402" s="17" t="s">
        <v>143</v>
      </c>
      <c r="BM402" s="227" t="s">
        <v>373</v>
      </c>
    </row>
    <row r="403" s="13" customFormat="1">
      <c r="A403" s="13"/>
      <c r="B403" s="229"/>
      <c r="C403" s="230"/>
      <c r="D403" s="231" t="s">
        <v>146</v>
      </c>
      <c r="E403" s="232" t="s">
        <v>1</v>
      </c>
      <c r="F403" s="233" t="s">
        <v>214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146</v>
      </c>
      <c r="AU403" s="239" t="s">
        <v>144</v>
      </c>
      <c r="AV403" s="13" t="s">
        <v>81</v>
      </c>
      <c r="AW403" s="13" t="s">
        <v>30</v>
      </c>
      <c r="AX403" s="13" t="s">
        <v>73</v>
      </c>
      <c r="AY403" s="239" t="s">
        <v>136</v>
      </c>
    </row>
    <row r="404" s="14" customFormat="1">
      <c r="A404" s="14"/>
      <c r="B404" s="240"/>
      <c r="C404" s="241"/>
      <c r="D404" s="231" t="s">
        <v>146</v>
      </c>
      <c r="E404" s="242" t="s">
        <v>1</v>
      </c>
      <c r="F404" s="243" t="s">
        <v>215</v>
      </c>
      <c r="G404" s="241"/>
      <c r="H404" s="244">
        <v>5.0190000000000001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146</v>
      </c>
      <c r="AU404" s="250" t="s">
        <v>144</v>
      </c>
      <c r="AV404" s="14" t="s">
        <v>144</v>
      </c>
      <c r="AW404" s="14" t="s">
        <v>30</v>
      </c>
      <c r="AX404" s="14" t="s">
        <v>73</v>
      </c>
      <c r="AY404" s="250" t="s">
        <v>136</v>
      </c>
    </row>
    <row r="405" s="13" customFormat="1">
      <c r="A405" s="13"/>
      <c r="B405" s="229"/>
      <c r="C405" s="230"/>
      <c r="D405" s="231" t="s">
        <v>146</v>
      </c>
      <c r="E405" s="232" t="s">
        <v>1</v>
      </c>
      <c r="F405" s="233" t="s">
        <v>216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146</v>
      </c>
      <c r="AU405" s="239" t="s">
        <v>144</v>
      </c>
      <c r="AV405" s="13" t="s">
        <v>81</v>
      </c>
      <c r="AW405" s="13" t="s">
        <v>30</v>
      </c>
      <c r="AX405" s="13" t="s">
        <v>73</v>
      </c>
      <c r="AY405" s="239" t="s">
        <v>136</v>
      </c>
    </row>
    <row r="406" s="14" customFormat="1">
      <c r="A406" s="14"/>
      <c r="B406" s="240"/>
      <c r="C406" s="241"/>
      <c r="D406" s="231" t="s">
        <v>146</v>
      </c>
      <c r="E406" s="242" t="s">
        <v>1</v>
      </c>
      <c r="F406" s="243" t="s">
        <v>217</v>
      </c>
      <c r="G406" s="241"/>
      <c r="H406" s="244">
        <v>3.7189999999999999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146</v>
      </c>
      <c r="AU406" s="250" t="s">
        <v>144</v>
      </c>
      <c r="AV406" s="14" t="s">
        <v>144</v>
      </c>
      <c r="AW406" s="14" t="s">
        <v>30</v>
      </c>
      <c r="AX406" s="14" t="s">
        <v>73</v>
      </c>
      <c r="AY406" s="250" t="s">
        <v>136</v>
      </c>
    </row>
    <row r="407" s="13" customFormat="1">
      <c r="A407" s="13"/>
      <c r="B407" s="229"/>
      <c r="C407" s="230"/>
      <c r="D407" s="231" t="s">
        <v>146</v>
      </c>
      <c r="E407" s="232" t="s">
        <v>1</v>
      </c>
      <c r="F407" s="233" t="s">
        <v>218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146</v>
      </c>
      <c r="AU407" s="239" t="s">
        <v>144</v>
      </c>
      <c r="AV407" s="13" t="s">
        <v>81</v>
      </c>
      <c r="AW407" s="13" t="s">
        <v>30</v>
      </c>
      <c r="AX407" s="13" t="s">
        <v>73</v>
      </c>
      <c r="AY407" s="239" t="s">
        <v>136</v>
      </c>
    </row>
    <row r="408" s="14" customFormat="1">
      <c r="A408" s="14"/>
      <c r="B408" s="240"/>
      <c r="C408" s="241"/>
      <c r="D408" s="231" t="s">
        <v>146</v>
      </c>
      <c r="E408" s="242" t="s">
        <v>1</v>
      </c>
      <c r="F408" s="243" t="s">
        <v>219</v>
      </c>
      <c r="G408" s="241"/>
      <c r="H408" s="244">
        <v>1.6000000000000001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146</v>
      </c>
      <c r="AU408" s="250" t="s">
        <v>144</v>
      </c>
      <c r="AV408" s="14" t="s">
        <v>144</v>
      </c>
      <c r="AW408" s="14" t="s">
        <v>30</v>
      </c>
      <c r="AX408" s="14" t="s">
        <v>73</v>
      </c>
      <c r="AY408" s="250" t="s">
        <v>136</v>
      </c>
    </row>
    <row r="409" s="13" customFormat="1">
      <c r="A409" s="13"/>
      <c r="B409" s="229"/>
      <c r="C409" s="230"/>
      <c r="D409" s="231" t="s">
        <v>146</v>
      </c>
      <c r="E409" s="232" t="s">
        <v>1</v>
      </c>
      <c r="F409" s="233" t="s">
        <v>220</v>
      </c>
      <c r="G409" s="230"/>
      <c r="H409" s="232" t="s">
        <v>1</v>
      </c>
      <c r="I409" s="234"/>
      <c r="J409" s="230"/>
      <c r="K409" s="230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146</v>
      </c>
      <c r="AU409" s="239" t="s">
        <v>144</v>
      </c>
      <c r="AV409" s="13" t="s">
        <v>81</v>
      </c>
      <c r="AW409" s="13" t="s">
        <v>30</v>
      </c>
      <c r="AX409" s="13" t="s">
        <v>73</v>
      </c>
      <c r="AY409" s="239" t="s">
        <v>136</v>
      </c>
    </row>
    <row r="410" s="14" customFormat="1">
      <c r="A410" s="14"/>
      <c r="B410" s="240"/>
      <c r="C410" s="241"/>
      <c r="D410" s="231" t="s">
        <v>146</v>
      </c>
      <c r="E410" s="242" t="s">
        <v>1</v>
      </c>
      <c r="F410" s="243" t="s">
        <v>221</v>
      </c>
      <c r="G410" s="241"/>
      <c r="H410" s="244">
        <v>8.8239999999999998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146</v>
      </c>
      <c r="AU410" s="250" t="s">
        <v>144</v>
      </c>
      <c r="AV410" s="14" t="s">
        <v>144</v>
      </c>
      <c r="AW410" s="14" t="s">
        <v>30</v>
      </c>
      <c r="AX410" s="14" t="s">
        <v>73</v>
      </c>
      <c r="AY410" s="250" t="s">
        <v>136</v>
      </c>
    </row>
    <row r="411" s="15" customFormat="1">
      <c r="A411" s="15"/>
      <c r="B411" s="251"/>
      <c r="C411" s="252"/>
      <c r="D411" s="231" t="s">
        <v>146</v>
      </c>
      <c r="E411" s="253" t="s">
        <v>1</v>
      </c>
      <c r="F411" s="254" t="s">
        <v>159</v>
      </c>
      <c r="G411" s="252"/>
      <c r="H411" s="255">
        <v>19.161999999999999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146</v>
      </c>
      <c r="AU411" s="261" t="s">
        <v>144</v>
      </c>
      <c r="AV411" s="15" t="s">
        <v>143</v>
      </c>
      <c r="AW411" s="15" t="s">
        <v>30</v>
      </c>
      <c r="AX411" s="15" t="s">
        <v>81</v>
      </c>
      <c r="AY411" s="261" t="s">
        <v>136</v>
      </c>
    </row>
    <row r="412" s="2" customFormat="1" ht="24.15" customHeight="1">
      <c r="A412" s="38"/>
      <c r="B412" s="39"/>
      <c r="C412" s="215" t="s">
        <v>374</v>
      </c>
      <c r="D412" s="215" t="s">
        <v>139</v>
      </c>
      <c r="E412" s="216" t="s">
        <v>375</v>
      </c>
      <c r="F412" s="217" t="s">
        <v>376</v>
      </c>
      <c r="G412" s="218" t="s">
        <v>176</v>
      </c>
      <c r="H412" s="219">
        <v>19.024000000000001</v>
      </c>
      <c r="I412" s="220"/>
      <c r="J412" s="221">
        <f>ROUND(I412*H412,2)</f>
        <v>0</v>
      </c>
      <c r="K412" s="222"/>
      <c r="L412" s="44"/>
      <c r="M412" s="223" t="s">
        <v>1</v>
      </c>
      <c r="N412" s="224" t="s">
        <v>39</v>
      </c>
      <c r="O412" s="91"/>
      <c r="P412" s="225">
        <f>O412*H412</f>
        <v>0</v>
      </c>
      <c r="Q412" s="225">
        <v>0</v>
      </c>
      <c r="R412" s="225">
        <f>Q412*H412</f>
        <v>0</v>
      </c>
      <c r="S412" s="225">
        <v>0.035000000000000003</v>
      </c>
      <c r="T412" s="226">
        <f>S412*H412</f>
        <v>0.6658400000000001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7" t="s">
        <v>143</v>
      </c>
      <c r="AT412" s="227" t="s">
        <v>139</v>
      </c>
      <c r="AU412" s="227" t="s">
        <v>144</v>
      </c>
      <c r="AY412" s="17" t="s">
        <v>136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144</v>
      </c>
      <c r="BK412" s="228">
        <f>ROUND(I412*H412,2)</f>
        <v>0</v>
      </c>
      <c r="BL412" s="17" t="s">
        <v>143</v>
      </c>
      <c r="BM412" s="227" t="s">
        <v>377</v>
      </c>
    </row>
    <row r="413" s="13" customFormat="1">
      <c r="A413" s="13"/>
      <c r="B413" s="229"/>
      <c r="C413" s="230"/>
      <c r="D413" s="231" t="s">
        <v>146</v>
      </c>
      <c r="E413" s="232" t="s">
        <v>1</v>
      </c>
      <c r="F413" s="233" t="s">
        <v>214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146</v>
      </c>
      <c r="AU413" s="239" t="s">
        <v>144</v>
      </c>
      <c r="AV413" s="13" t="s">
        <v>81</v>
      </c>
      <c r="AW413" s="13" t="s">
        <v>30</v>
      </c>
      <c r="AX413" s="13" t="s">
        <v>73</v>
      </c>
      <c r="AY413" s="239" t="s">
        <v>136</v>
      </c>
    </row>
    <row r="414" s="14" customFormat="1">
      <c r="A414" s="14"/>
      <c r="B414" s="240"/>
      <c r="C414" s="241"/>
      <c r="D414" s="231" t="s">
        <v>146</v>
      </c>
      <c r="E414" s="242" t="s">
        <v>1</v>
      </c>
      <c r="F414" s="243" t="s">
        <v>215</v>
      </c>
      <c r="G414" s="241"/>
      <c r="H414" s="244">
        <v>5.0190000000000001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146</v>
      </c>
      <c r="AU414" s="250" t="s">
        <v>144</v>
      </c>
      <c r="AV414" s="14" t="s">
        <v>144</v>
      </c>
      <c r="AW414" s="14" t="s">
        <v>30</v>
      </c>
      <c r="AX414" s="14" t="s">
        <v>73</v>
      </c>
      <c r="AY414" s="250" t="s">
        <v>136</v>
      </c>
    </row>
    <row r="415" s="13" customFormat="1">
      <c r="A415" s="13"/>
      <c r="B415" s="229"/>
      <c r="C415" s="230"/>
      <c r="D415" s="231" t="s">
        <v>146</v>
      </c>
      <c r="E415" s="232" t="s">
        <v>1</v>
      </c>
      <c r="F415" s="233" t="s">
        <v>216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146</v>
      </c>
      <c r="AU415" s="239" t="s">
        <v>144</v>
      </c>
      <c r="AV415" s="13" t="s">
        <v>81</v>
      </c>
      <c r="AW415" s="13" t="s">
        <v>30</v>
      </c>
      <c r="AX415" s="13" t="s">
        <v>73</v>
      </c>
      <c r="AY415" s="239" t="s">
        <v>136</v>
      </c>
    </row>
    <row r="416" s="14" customFormat="1">
      <c r="A416" s="14"/>
      <c r="B416" s="240"/>
      <c r="C416" s="241"/>
      <c r="D416" s="231" t="s">
        <v>146</v>
      </c>
      <c r="E416" s="242" t="s">
        <v>1</v>
      </c>
      <c r="F416" s="243" t="s">
        <v>378</v>
      </c>
      <c r="G416" s="241"/>
      <c r="H416" s="244">
        <v>2.4820000000000002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146</v>
      </c>
      <c r="AU416" s="250" t="s">
        <v>144</v>
      </c>
      <c r="AV416" s="14" t="s">
        <v>144</v>
      </c>
      <c r="AW416" s="14" t="s">
        <v>30</v>
      </c>
      <c r="AX416" s="14" t="s">
        <v>73</v>
      </c>
      <c r="AY416" s="250" t="s">
        <v>136</v>
      </c>
    </row>
    <row r="417" s="13" customFormat="1">
      <c r="A417" s="13"/>
      <c r="B417" s="229"/>
      <c r="C417" s="230"/>
      <c r="D417" s="231" t="s">
        <v>146</v>
      </c>
      <c r="E417" s="232" t="s">
        <v>1</v>
      </c>
      <c r="F417" s="233" t="s">
        <v>379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146</v>
      </c>
      <c r="AU417" s="239" t="s">
        <v>144</v>
      </c>
      <c r="AV417" s="13" t="s">
        <v>81</v>
      </c>
      <c r="AW417" s="13" t="s">
        <v>30</v>
      </c>
      <c r="AX417" s="13" t="s">
        <v>73</v>
      </c>
      <c r="AY417" s="239" t="s">
        <v>136</v>
      </c>
    </row>
    <row r="418" s="14" customFormat="1">
      <c r="A418" s="14"/>
      <c r="B418" s="240"/>
      <c r="C418" s="241"/>
      <c r="D418" s="231" t="s">
        <v>146</v>
      </c>
      <c r="E418" s="242" t="s">
        <v>1</v>
      </c>
      <c r="F418" s="243" t="s">
        <v>380</v>
      </c>
      <c r="G418" s="241"/>
      <c r="H418" s="244">
        <v>1.099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146</v>
      </c>
      <c r="AU418" s="250" t="s">
        <v>144</v>
      </c>
      <c r="AV418" s="14" t="s">
        <v>144</v>
      </c>
      <c r="AW418" s="14" t="s">
        <v>30</v>
      </c>
      <c r="AX418" s="14" t="s">
        <v>73</v>
      </c>
      <c r="AY418" s="250" t="s">
        <v>136</v>
      </c>
    </row>
    <row r="419" s="13" customFormat="1">
      <c r="A419" s="13"/>
      <c r="B419" s="229"/>
      <c r="C419" s="230"/>
      <c r="D419" s="231" t="s">
        <v>146</v>
      </c>
      <c r="E419" s="232" t="s">
        <v>1</v>
      </c>
      <c r="F419" s="233" t="s">
        <v>218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146</v>
      </c>
      <c r="AU419" s="239" t="s">
        <v>144</v>
      </c>
      <c r="AV419" s="13" t="s">
        <v>81</v>
      </c>
      <c r="AW419" s="13" t="s">
        <v>30</v>
      </c>
      <c r="AX419" s="13" t="s">
        <v>73</v>
      </c>
      <c r="AY419" s="239" t="s">
        <v>136</v>
      </c>
    </row>
    <row r="420" s="14" customFormat="1">
      <c r="A420" s="14"/>
      <c r="B420" s="240"/>
      <c r="C420" s="241"/>
      <c r="D420" s="231" t="s">
        <v>146</v>
      </c>
      <c r="E420" s="242" t="s">
        <v>1</v>
      </c>
      <c r="F420" s="243" t="s">
        <v>219</v>
      </c>
      <c r="G420" s="241"/>
      <c r="H420" s="244">
        <v>1.6000000000000001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146</v>
      </c>
      <c r="AU420" s="250" t="s">
        <v>144</v>
      </c>
      <c r="AV420" s="14" t="s">
        <v>144</v>
      </c>
      <c r="AW420" s="14" t="s">
        <v>30</v>
      </c>
      <c r="AX420" s="14" t="s">
        <v>73</v>
      </c>
      <c r="AY420" s="250" t="s">
        <v>136</v>
      </c>
    </row>
    <row r="421" s="13" customFormat="1">
      <c r="A421" s="13"/>
      <c r="B421" s="229"/>
      <c r="C421" s="230"/>
      <c r="D421" s="231" t="s">
        <v>146</v>
      </c>
      <c r="E421" s="232" t="s">
        <v>1</v>
      </c>
      <c r="F421" s="233" t="s">
        <v>220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146</v>
      </c>
      <c r="AU421" s="239" t="s">
        <v>144</v>
      </c>
      <c r="AV421" s="13" t="s">
        <v>81</v>
      </c>
      <c r="AW421" s="13" t="s">
        <v>30</v>
      </c>
      <c r="AX421" s="13" t="s">
        <v>73</v>
      </c>
      <c r="AY421" s="239" t="s">
        <v>136</v>
      </c>
    </row>
    <row r="422" s="14" customFormat="1">
      <c r="A422" s="14"/>
      <c r="B422" s="240"/>
      <c r="C422" s="241"/>
      <c r="D422" s="231" t="s">
        <v>146</v>
      </c>
      <c r="E422" s="242" t="s">
        <v>1</v>
      </c>
      <c r="F422" s="243" t="s">
        <v>221</v>
      </c>
      <c r="G422" s="241"/>
      <c r="H422" s="244">
        <v>8.8239999999999998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146</v>
      </c>
      <c r="AU422" s="250" t="s">
        <v>144</v>
      </c>
      <c r="AV422" s="14" t="s">
        <v>144</v>
      </c>
      <c r="AW422" s="14" t="s">
        <v>30</v>
      </c>
      <c r="AX422" s="14" t="s">
        <v>73</v>
      </c>
      <c r="AY422" s="250" t="s">
        <v>136</v>
      </c>
    </row>
    <row r="423" s="15" customFormat="1">
      <c r="A423" s="15"/>
      <c r="B423" s="251"/>
      <c r="C423" s="252"/>
      <c r="D423" s="231" t="s">
        <v>146</v>
      </c>
      <c r="E423" s="253" t="s">
        <v>1</v>
      </c>
      <c r="F423" s="254" t="s">
        <v>159</v>
      </c>
      <c r="G423" s="252"/>
      <c r="H423" s="255">
        <v>19.024000000000001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1" t="s">
        <v>146</v>
      </c>
      <c r="AU423" s="261" t="s">
        <v>144</v>
      </c>
      <c r="AV423" s="15" t="s">
        <v>143</v>
      </c>
      <c r="AW423" s="15" t="s">
        <v>30</v>
      </c>
      <c r="AX423" s="15" t="s">
        <v>81</v>
      </c>
      <c r="AY423" s="261" t="s">
        <v>136</v>
      </c>
    </row>
    <row r="424" s="2" customFormat="1" ht="16.5" customHeight="1">
      <c r="A424" s="38"/>
      <c r="B424" s="39"/>
      <c r="C424" s="215" t="s">
        <v>381</v>
      </c>
      <c r="D424" s="215" t="s">
        <v>139</v>
      </c>
      <c r="E424" s="216" t="s">
        <v>382</v>
      </c>
      <c r="F424" s="217" t="s">
        <v>383</v>
      </c>
      <c r="G424" s="218" t="s">
        <v>191</v>
      </c>
      <c r="H424" s="219">
        <v>23.085999999999999</v>
      </c>
      <c r="I424" s="220"/>
      <c r="J424" s="221">
        <f>ROUND(I424*H424,2)</f>
        <v>0</v>
      </c>
      <c r="K424" s="222"/>
      <c r="L424" s="44"/>
      <c r="M424" s="223" t="s">
        <v>1</v>
      </c>
      <c r="N424" s="224" t="s">
        <v>39</v>
      </c>
      <c r="O424" s="91"/>
      <c r="P424" s="225">
        <f>O424*H424</f>
        <v>0</v>
      </c>
      <c r="Q424" s="225">
        <v>0</v>
      </c>
      <c r="R424" s="225">
        <f>Q424*H424</f>
        <v>0</v>
      </c>
      <c r="S424" s="225">
        <v>0.0089999999999999993</v>
      </c>
      <c r="T424" s="226">
        <f>S424*H424</f>
        <v>0.20777399999999996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7" t="s">
        <v>143</v>
      </c>
      <c r="AT424" s="227" t="s">
        <v>139</v>
      </c>
      <c r="AU424" s="227" t="s">
        <v>144</v>
      </c>
      <c r="AY424" s="17" t="s">
        <v>136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144</v>
      </c>
      <c r="BK424" s="228">
        <f>ROUND(I424*H424,2)</f>
        <v>0</v>
      </c>
      <c r="BL424" s="17" t="s">
        <v>143</v>
      </c>
      <c r="BM424" s="227" t="s">
        <v>384</v>
      </c>
    </row>
    <row r="425" s="13" customFormat="1">
      <c r="A425" s="13"/>
      <c r="B425" s="229"/>
      <c r="C425" s="230"/>
      <c r="D425" s="231" t="s">
        <v>146</v>
      </c>
      <c r="E425" s="232" t="s">
        <v>1</v>
      </c>
      <c r="F425" s="233" t="s">
        <v>385</v>
      </c>
      <c r="G425" s="230"/>
      <c r="H425" s="232" t="s">
        <v>1</v>
      </c>
      <c r="I425" s="234"/>
      <c r="J425" s="230"/>
      <c r="K425" s="230"/>
      <c r="L425" s="235"/>
      <c r="M425" s="236"/>
      <c r="N425" s="237"/>
      <c r="O425" s="237"/>
      <c r="P425" s="237"/>
      <c r="Q425" s="237"/>
      <c r="R425" s="237"/>
      <c r="S425" s="237"/>
      <c r="T425" s="23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9" t="s">
        <v>146</v>
      </c>
      <c r="AU425" s="239" t="s">
        <v>144</v>
      </c>
      <c r="AV425" s="13" t="s">
        <v>81</v>
      </c>
      <c r="AW425" s="13" t="s">
        <v>30</v>
      </c>
      <c r="AX425" s="13" t="s">
        <v>73</v>
      </c>
      <c r="AY425" s="239" t="s">
        <v>136</v>
      </c>
    </row>
    <row r="426" s="14" customFormat="1">
      <c r="A426" s="14"/>
      <c r="B426" s="240"/>
      <c r="C426" s="241"/>
      <c r="D426" s="231" t="s">
        <v>146</v>
      </c>
      <c r="E426" s="242" t="s">
        <v>1</v>
      </c>
      <c r="F426" s="243" t="s">
        <v>386</v>
      </c>
      <c r="G426" s="241"/>
      <c r="H426" s="244">
        <v>6.8860000000000001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146</v>
      </c>
      <c r="AU426" s="250" t="s">
        <v>144</v>
      </c>
      <c r="AV426" s="14" t="s">
        <v>144</v>
      </c>
      <c r="AW426" s="14" t="s">
        <v>30</v>
      </c>
      <c r="AX426" s="14" t="s">
        <v>73</v>
      </c>
      <c r="AY426" s="250" t="s">
        <v>136</v>
      </c>
    </row>
    <row r="427" s="13" customFormat="1">
      <c r="A427" s="13"/>
      <c r="B427" s="229"/>
      <c r="C427" s="230"/>
      <c r="D427" s="231" t="s">
        <v>146</v>
      </c>
      <c r="E427" s="232" t="s">
        <v>1</v>
      </c>
      <c r="F427" s="233" t="s">
        <v>335</v>
      </c>
      <c r="G427" s="230"/>
      <c r="H427" s="232" t="s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146</v>
      </c>
      <c r="AU427" s="239" t="s">
        <v>144</v>
      </c>
      <c r="AV427" s="13" t="s">
        <v>81</v>
      </c>
      <c r="AW427" s="13" t="s">
        <v>30</v>
      </c>
      <c r="AX427" s="13" t="s">
        <v>73</v>
      </c>
      <c r="AY427" s="239" t="s">
        <v>136</v>
      </c>
    </row>
    <row r="428" s="14" customFormat="1">
      <c r="A428" s="14"/>
      <c r="B428" s="240"/>
      <c r="C428" s="241"/>
      <c r="D428" s="231" t="s">
        <v>146</v>
      </c>
      <c r="E428" s="242" t="s">
        <v>1</v>
      </c>
      <c r="F428" s="243" t="s">
        <v>387</v>
      </c>
      <c r="G428" s="241"/>
      <c r="H428" s="244">
        <v>5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146</v>
      </c>
      <c r="AU428" s="250" t="s">
        <v>144</v>
      </c>
      <c r="AV428" s="14" t="s">
        <v>144</v>
      </c>
      <c r="AW428" s="14" t="s">
        <v>30</v>
      </c>
      <c r="AX428" s="14" t="s">
        <v>73</v>
      </c>
      <c r="AY428" s="250" t="s">
        <v>136</v>
      </c>
    </row>
    <row r="429" s="13" customFormat="1">
      <c r="A429" s="13"/>
      <c r="B429" s="229"/>
      <c r="C429" s="230"/>
      <c r="D429" s="231" t="s">
        <v>146</v>
      </c>
      <c r="E429" s="232" t="s">
        <v>1</v>
      </c>
      <c r="F429" s="233" t="s">
        <v>336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146</v>
      </c>
      <c r="AU429" s="239" t="s">
        <v>144</v>
      </c>
      <c r="AV429" s="13" t="s">
        <v>81</v>
      </c>
      <c r="AW429" s="13" t="s">
        <v>30</v>
      </c>
      <c r="AX429" s="13" t="s">
        <v>73</v>
      </c>
      <c r="AY429" s="239" t="s">
        <v>136</v>
      </c>
    </row>
    <row r="430" s="14" customFormat="1">
      <c r="A430" s="14"/>
      <c r="B430" s="240"/>
      <c r="C430" s="241"/>
      <c r="D430" s="231" t="s">
        <v>146</v>
      </c>
      <c r="E430" s="242" t="s">
        <v>1</v>
      </c>
      <c r="F430" s="243" t="s">
        <v>388</v>
      </c>
      <c r="G430" s="241"/>
      <c r="H430" s="244">
        <v>11.199999999999999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146</v>
      </c>
      <c r="AU430" s="250" t="s">
        <v>144</v>
      </c>
      <c r="AV430" s="14" t="s">
        <v>144</v>
      </c>
      <c r="AW430" s="14" t="s">
        <v>30</v>
      </c>
      <c r="AX430" s="14" t="s">
        <v>73</v>
      </c>
      <c r="AY430" s="250" t="s">
        <v>136</v>
      </c>
    </row>
    <row r="431" s="15" customFormat="1">
      <c r="A431" s="15"/>
      <c r="B431" s="251"/>
      <c r="C431" s="252"/>
      <c r="D431" s="231" t="s">
        <v>146</v>
      </c>
      <c r="E431" s="253" t="s">
        <v>1</v>
      </c>
      <c r="F431" s="254" t="s">
        <v>159</v>
      </c>
      <c r="G431" s="252"/>
      <c r="H431" s="255">
        <v>23.085999999999999</v>
      </c>
      <c r="I431" s="256"/>
      <c r="J431" s="252"/>
      <c r="K431" s="252"/>
      <c r="L431" s="257"/>
      <c r="M431" s="258"/>
      <c r="N431" s="259"/>
      <c r="O431" s="259"/>
      <c r="P431" s="259"/>
      <c r="Q431" s="259"/>
      <c r="R431" s="259"/>
      <c r="S431" s="259"/>
      <c r="T431" s="260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1" t="s">
        <v>146</v>
      </c>
      <c r="AU431" s="261" t="s">
        <v>144</v>
      </c>
      <c r="AV431" s="15" t="s">
        <v>143</v>
      </c>
      <c r="AW431" s="15" t="s">
        <v>30</v>
      </c>
      <c r="AX431" s="15" t="s">
        <v>81</v>
      </c>
      <c r="AY431" s="261" t="s">
        <v>136</v>
      </c>
    </row>
    <row r="432" s="2" customFormat="1" ht="24.15" customHeight="1">
      <c r="A432" s="38"/>
      <c r="B432" s="39"/>
      <c r="C432" s="215" t="s">
        <v>389</v>
      </c>
      <c r="D432" s="215" t="s">
        <v>139</v>
      </c>
      <c r="E432" s="216" t="s">
        <v>390</v>
      </c>
      <c r="F432" s="217" t="s">
        <v>391</v>
      </c>
      <c r="G432" s="218" t="s">
        <v>142</v>
      </c>
      <c r="H432" s="219">
        <v>0.14999999999999999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39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1.3999999999999999</v>
      </c>
      <c r="T432" s="226">
        <f>S432*H432</f>
        <v>0.20999999999999999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143</v>
      </c>
      <c r="AT432" s="227" t="s">
        <v>139</v>
      </c>
      <c r="AU432" s="227" t="s">
        <v>144</v>
      </c>
      <c r="AY432" s="17" t="s">
        <v>136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144</v>
      </c>
      <c r="BK432" s="228">
        <f>ROUND(I432*H432,2)</f>
        <v>0</v>
      </c>
      <c r="BL432" s="17" t="s">
        <v>143</v>
      </c>
      <c r="BM432" s="227" t="s">
        <v>392</v>
      </c>
    </row>
    <row r="433" s="13" customFormat="1">
      <c r="A433" s="13"/>
      <c r="B433" s="229"/>
      <c r="C433" s="230"/>
      <c r="D433" s="231" t="s">
        <v>146</v>
      </c>
      <c r="E433" s="232" t="s">
        <v>1</v>
      </c>
      <c r="F433" s="233" t="s">
        <v>393</v>
      </c>
      <c r="G433" s="230"/>
      <c r="H433" s="232" t="s">
        <v>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146</v>
      </c>
      <c r="AU433" s="239" t="s">
        <v>144</v>
      </c>
      <c r="AV433" s="13" t="s">
        <v>81</v>
      </c>
      <c r="AW433" s="13" t="s">
        <v>30</v>
      </c>
      <c r="AX433" s="13" t="s">
        <v>73</v>
      </c>
      <c r="AY433" s="239" t="s">
        <v>136</v>
      </c>
    </row>
    <row r="434" s="14" customFormat="1">
      <c r="A434" s="14"/>
      <c r="B434" s="240"/>
      <c r="C434" s="241"/>
      <c r="D434" s="231" t="s">
        <v>146</v>
      </c>
      <c r="E434" s="242" t="s">
        <v>1</v>
      </c>
      <c r="F434" s="243" t="s">
        <v>316</v>
      </c>
      <c r="G434" s="241"/>
      <c r="H434" s="244">
        <v>0.14999999999999999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146</v>
      </c>
      <c r="AU434" s="250" t="s">
        <v>144</v>
      </c>
      <c r="AV434" s="14" t="s">
        <v>144</v>
      </c>
      <c r="AW434" s="14" t="s">
        <v>30</v>
      </c>
      <c r="AX434" s="14" t="s">
        <v>73</v>
      </c>
      <c r="AY434" s="250" t="s">
        <v>136</v>
      </c>
    </row>
    <row r="435" s="15" customFormat="1">
      <c r="A435" s="15"/>
      <c r="B435" s="251"/>
      <c r="C435" s="252"/>
      <c r="D435" s="231" t="s">
        <v>146</v>
      </c>
      <c r="E435" s="253" t="s">
        <v>1</v>
      </c>
      <c r="F435" s="254" t="s">
        <v>159</v>
      </c>
      <c r="G435" s="252"/>
      <c r="H435" s="255">
        <v>0.14999999999999999</v>
      </c>
      <c r="I435" s="256"/>
      <c r="J435" s="252"/>
      <c r="K435" s="252"/>
      <c r="L435" s="257"/>
      <c r="M435" s="258"/>
      <c r="N435" s="259"/>
      <c r="O435" s="259"/>
      <c r="P435" s="259"/>
      <c r="Q435" s="259"/>
      <c r="R435" s="259"/>
      <c r="S435" s="259"/>
      <c r="T435" s="260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1" t="s">
        <v>146</v>
      </c>
      <c r="AU435" s="261" t="s">
        <v>144</v>
      </c>
      <c r="AV435" s="15" t="s">
        <v>143</v>
      </c>
      <c r="AW435" s="15" t="s">
        <v>30</v>
      </c>
      <c r="AX435" s="15" t="s">
        <v>81</v>
      </c>
      <c r="AY435" s="261" t="s">
        <v>136</v>
      </c>
    </row>
    <row r="436" s="2" customFormat="1" ht="21.75" customHeight="1">
      <c r="A436" s="38"/>
      <c r="B436" s="39"/>
      <c r="C436" s="215" t="s">
        <v>394</v>
      </c>
      <c r="D436" s="215" t="s">
        <v>139</v>
      </c>
      <c r="E436" s="216" t="s">
        <v>395</v>
      </c>
      <c r="F436" s="217" t="s">
        <v>396</v>
      </c>
      <c r="G436" s="218" t="s">
        <v>176</v>
      </c>
      <c r="H436" s="219">
        <v>4.5999999999999996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0.075999999999999998</v>
      </c>
      <c r="T436" s="226">
        <f>S436*H436</f>
        <v>0.34959999999999997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143</v>
      </c>
      <c r="AT436" s="227" t="s">
        <v>139</v>
      </c>
      <c r="AU436" s="227" t="s">
        <v>144</v>
      </c>
      <c r="AY436" s="17" t="s">
        <v>136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144</v>
      </c>
      <c r="BK436" s="228">
        <f>ROUND(I436*H436,2)</f>
        <v>0</v>
      </c>
      <c r="BL436" s="17" t="s">
        <v>143</v>
      </c>
      <c r="BM436" s="227" t="s">
        <v>397</v>
      </c>
    </row>
    <row r="437" s="13" customFormat="1">
      <c r="A437" s="13"/>
      <c r="B437" s="229"/>
      <c r="C437" s="230"/>
      <c r="D437" s="231" t="s">
        <v>146</v>
      </c>
      <c r="E437" s="232" t="s">
        <v>1</v>
      </c>
      <c r="F437" s="233" t="s">
        <v>398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146</v>
      </c>
      <c r="AU437" s="239" t="s">
        <v>144</v>
      </c>
      <c r="AV437" s="13" t="s">
        <v>81</v>
      </c>
      <c r="AW437" s="13" t="s">
        <v>30</v>
      </c>
      <c r="AX437" s="13" t="s">
        <v>73</v>
      </c>
      <c r="AY437" s="239" t="s">
        <v>136</v>
      </c>
    </row>
    <row r="438" s="14" customFormat="1">
      <c r="A438" s="14"/>
      <c r="B438" s="240"/>
      <c r="C438" s="241"/>
      <c r="D438" s="231" t="s">
        <v>146</v>
      </c>
      <c r="E438" s="242" t="s">
        <v>1</v>
      </c>
      <c r="F438" s="243" t="s">
        <v>399</v>
      </c>
      <c r="G438" s="241"/>
      <c r="H438" s="244">
        <v>1.2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146</v>
      </c>
      <c r="AU438" s="250" t="s">
        <v>144</v>
      </c>
      <c r="AV438" s="14" t="s">
        <v>144</v>
      </c>
      <c r="AW438" s="14" t="s">
        <v>30</v>
      </c>
      <c r="AX438" s="14" t="s">
        <v>73</v>
      </c>
      <c r="AY438" s="250" t="s">
        <v>136</v>
      </c>
    </row>
    <row r="439" s="13" customFormat="1">
      <c r="A439" s="13"/>
      <c r="B439" s="229"/>
      <c r="C439" s="230"/>
      <c r="D439" s="231" t="s">
        <v>146</v>
      </c>
      <c r="E439" s="232" t="s">
        <v>1</v>
      </c>
      <c r="F439" s="233" t="s">
        <v>400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146</v>
      </c>
      <c r="AU439" s="239" t="s">
        <v>144</v>
      </c>
      <c r="AV439" s="13" t="s">
        <v>81</v>
      </c>
      <c r="AW439" s="13" t="s">
        <v>30</v>
      </c>
      <c r="AX439" s="13" t="s">
        <v>73</v>
      </c>
      <c r="AY439" s="239" t="s">
        <v>136</v>
      </c>
    </row>
    <row r="440" s="14" customFormat="1">
      <c r="A440" s="14"/>
      <c r="B440" s="240"/>
      <c r="C440" s="241"/>
      <c r="D440" s="231" t="s">
        <v>146</v>
      </c>
      <c r="E440" s="242" t="s">
        <v>1</v>
      </c>
      <c r="F440" s="243" t="s">
        <v>399</v>
      </c>
      <c r="G440" s="241"/>
      <c r="H440" s="244">
        <v>1.2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146</v>
      </c>
      <c r="AU440" s="250" t="s">
        <v>144</v>
      </c>
      <c r="AV440" s="14" t="s">
        <v>144</v>
      </c>
      <c r="AW440" s="14" t="s">
        <v>30</v>
      </c>
      <c r="AX440" s="14" t="s">
        <v>73</v>
      </c>
      <c r="AY440" s="250" t="s">
        <v>136</v>
      </c>
    </row>
    <row r="441" s="13" customFormat="1">
      <c r="A441" s="13"/>
      <c r="B441" s="229"/>
      <c r="C441" s="230"/>
      <c r="D441" s="231" t="s">
        <v>146</v>
      </c>
      <c r="E441" s="232" t="s">
        <v>1</v>
      </c>
      <c r="F441" s="233" t="s">
        <v>335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146</v>
      </c>
      <c r="AU441" s="239" t="s">
        <v>144</v>
      </c>
      <c r="AV441" s="13" t="s">
        <v>81</v>
      </c>
      <c r="AW441" s="13" t="s">
        <v>30</v>
      </c>
      <c r="AX441" s="13" t="s">
        <v>73</v>
      </c>
      <c r="AY441" s="239" t="s">
        <v>136</v>
      </c>
    </row>
    <row r="442" s="14" customFormat="1">
      <c r="A442" s="14"/>
      <c r="B442" s="240"/>
      <c r="C442" s="241"/>
      <c r="D442" s="231" t="s">
        <v>146</v>
      </c>
      <c r="E442" s="242" t="s">
        <v>1</v>
      </c>
      <c r="F442" s="243" t="s">
        <v>399</v>
      </c>
      <c r="G442" s="241"/>
      <c r="H442" s="244">
        <v>1.2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146</v>
      </c>
      <c r="AU442" s="250" t="s">
        <v>144</v>
      </c>
      <c r="AV442" s="14" t="s">
        <v>144</v>
      </c>
      <c r="AW442" s="14" t="s">
        <v>30</v>
      </c>
      <c r="AX442" s="14" t="s">
        <v>73</v>
      </c>
      <c r="AY442" s="250" t="s">
        <v>136</v>
      </c>
    </row>
    <row r="443" s="13" customFormat="1">
      <c r="A443" s="13"/>
      <c r="B443" s="229"/>
      <c r="C443" s="230"/>
      <c r="D443" s="231" t="s">
        <v>146</v>
      </c>
      <c r="E443" s="232" t="s">
        <v>1</v>
      </c>
      <c r="F443" s="233" t="s">
        <v>336</v>
      </c>
      <c r="G443" s="230"/>
      <c r="H443" s="232" t="s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146</v>
      </c>
      <c r="AU443" s="239" t="s">
        <v>144</v>
      </c>
      <c r="AV443" s="13" t="s">
        <v>81</v>
      </c>
      <c r="AW443" s="13" t="s">
        <v>30</v>
      </c>
      <c r="AX443" s="13" t="s">
        <v>73</v>
      </c>
      <c r="AY443" s="239" t="s">
        <v>136</v>
      </c>
    </row>
    <row r="444" s="14" customFormat="1">
      <c r="A444" s="14"/>
      <c r="B444" s="240"/>
      <c r="C444" s="241"/>
      <c r="D444" s="231" t="s">
        <v>146</v>
      </c>
      <c r="E444" s="242" t="s">
        <v>1</v>
      </c>
      <c r="F444" s="243" t="s">
        <v>81</v>
      </c>
      <c r="G444" s="241"/>
      <c r="H444" s="244">
        <v>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146</v>
      </c>
      <c r="AU444" s="250" t="s">
        <v>144</v>
      </c>
      <c r="AV444" s="14" t="s">
        <v>144</v>
      </c>
      <c r="AW444" s="14" t="s">
        <v>30</v>
      </c>
      <c r="AX444" s="14" t="s">
        <v>73</v>
      </c>
      <c r="AY444" s="250" t="s">
        <v>136</v>
      </c>
    </row>
    <row r="445" s="15" customFormat="1">
      <c r="A445" s="15"/>
      <c r="B445" s="251"/>
      <c r="C445" s="252"/>
      <c r="D445" s="231" t="s">
        <v>146</v>
      </c>
      <c r="E445" s="253" t="s">
        <v>1</v>
      </c>
      <c r="F445" s="254" t="s">
        <v>159</v>
      </c>
      <c r="G445" s="252"/>
      <c r="H445" s="255">
        <v>4.5999999999999996</v>
      </c>
      <c r="I445" s="256"/>
      <c r="J445" s="252"/>
      <c r="K445" s="252"/>
      <c r="L445" s="257"/>
      <c r="M445" s="258"/>
      <c r="N445" s="259"/>
      <c r="O445" s="259"/>
      <c r="P445" s="259"/>
      <c r="Q445" s="259"/>
      <c r="R445" s="259"/>
      <c r="S445" s="259"/>
      <c r="T445" s="26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1" t="s">
        <v>146</v>
      </c>
      <c r="AU445" s="261" t="s">
        <v>144</v>
      </c>
      <c r="AV445" s="15" t="s">
        <v>143</v>
      </c>
      <c r="AW445" s="15" t="s">
        <v>30</v>
      </c>
      <c r="AX445" s="15" t="s">
        <v>81</v>
      </c>
      <c r="AY445" s="261" t="s">
        <v>136</v>
      </c>
    </row>
    <row r="446" s="2" customFormat="1" ht="21.75" customHeight="1">
      <c r="A446" s="38"/>
      <c r="B446" s="39"/>
      <c r="C446" s="215" t="s">
        <v>401</v>
      </c>
      <c r="D446" s="215" t="s">
        <v>139</v>
      </c>
      <c r="E446" s="216" t="s">
        <v>402</v>
      </c>
      <c r="F446" s="217" t="s">
        <v>403</v>
      </c>
      <c r="G446" s="218" t="s">
        <v>176</v>
      </c>
      <c r="H446" s="219">
        <v>2.7999999999999998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0.063</v>
      </c>
      <c r="T446" s="226">
        <f>S446*H446</f>
        <v>0.1764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143</v>
      </c>
      <c r="AT446" s="227" t="s">
        <v>139</v>
      </c>
      <c r="AU446" s="227" t="s">
        <v>144</v>
      </c>
      <c r="AY446" s="17" t="s">
        <v>136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144</v>
      </c>
      <c r="BK446" s="228">
        <f>ROUND(I446*H446,2)</f>
        <v>0</v>
      </c>
      <c r="BL446" s="17" t="s">
        <v>143</v>
      </c>
      <c r="BM446" s="227" t="s">
        <v>404</v>
      </c>
    </row>
    <row r="447" s="13" customFormat="1">
      <c r="A447" s="13"/>
      <c r="B447" s="229"/>
      <c r="C447" s="230"/>
      <c r="D447" s="231" t="s">
        <v>146</v>
      </c>
      <c r="E447" s="232" t="s">
        <v>1</v>
      </c>
      <c r="F447" s="233" t="s">
        <v>325</v>
      </c>
      <c r="G447" s="230"/>
      <c r="H447" s="232" t="s">
        <v>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146</v>
      </c>
      <c r="AU447" s="239" t="s">
        <v>144</v>
      </c>
      <c r="AV447" s="13" t="s">
        <v>81</v>
      </c>
      <c r="AW447" s="13" t="s">
        <v>30</v>
      </c>
      <c r="AX447" s="13" t="s">
        <v>73</v>
      </c>
      <c r="AY447" s="239" t="s">
        <v>136</v>
      </c>
    </row>
    <row r="448" s="14" customFormat="1">
      <c r="A448" s="14"/>
      <c r="B448" s="240"/>
      <c r="C448" s="241"/>
      <c r="D448" s="231" t="s">
        <v>146</v>
      </c>
      <c r="E448" s="242" t="s">
        <v>1</v>
      </c>
      <c r="F448" s="243" t="s">
        <v>405</v>
      </c>
      <c r="G448" s="241"/>
      <c r="H448" s="244">
        <v>2.7999999999999998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146</v>
      </c>
      <c r="AU448" s="250" t="s">
        <v>144</v>
      </c>
      <c r="AV448" s="14" t="s">
        <v>144</v>
      </c>
      <c r="AW448" s="14" t="s">
        <v>30</v>
      </c>
      <c r="AX448" s="14" t="s">
        <v>81</v>
      </c>
      <c r="AY448" s="250" t="s">
        <v>136</v>
      </c>
    </row>
    <row r="449" s="2" customFormat="1" ht="24.15" customHeight="1">
      <c r="A449" s="38"/>
      <c r="B449" s="39"/>
      <c r="C449" s="215" t="s">
        <v>406</v>
      </c>
      <c r="D449" s="215" t="s">
        <v>139</v>
      </c>
      <c r="E449" s="216" t="s">
        <v>407</v>
      </c>
      <c r="F449" s="217" t="s">
        <v>408</v>
      </c>
      <c r="G449" s="218" t="s">
        <v>170</v>
      </c>
      <c r="H449" s="219">
        <v>8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0.069000000000000006</v>
      </c>
      <c r="T449" s="226">
        <f>S449*H449</f>
        <v>0.55200000000000005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143</v>
      </c>
      <c r="AT449" s="227" t="s">
        <v>139</v>
      </c>
      <c r="AU449" s="227" t="s">
        <v>144</v>
      </c>
      <c r="AY449" s="17" t="s">
        <v>136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144</v>
      </c>
      <c r="BK449" s="228">
        <f>ROUND(I449*H449,2)</f>
        <v>0</v>
      </c>
      <c r="BL449" s="17" t="s">
        <v>143</v>
      </c>
      <c r="BM449" s="227" t="s">
        <v>409</v>
      </c>
    </row>
    <row r="450" s="13" customFormat="1">
      <c r="A450" s="13"/>
      <c r="B450" s="229"/>
      <c r="C450" s="230"/>
      <c r="D450" s="231" t="s">
        <v>146</v>
      </c>
      <c r="E450" s="232" t="s">
        <v>1</v>
      </c>
      <c r="F450" s="233" t="s">
        <v>172</v>
      </c>
      <c r="G450" s="230"/>
      <c r="H450" s="232" t="s">
        <v>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9" t="s">
        <v>146</v>
      </c>
      <c r="AU450" s="239" t="s">
        <v>144</v>
      </c>
      <c r="AV450" s="13" t="s">
        <v>81</v>
      </c>
      <c r="AW450" s="13" t="s">
        <v>30</v>
      </c>
      <c r="AX450" s="13" t="s">
        <v>73</v>
      </c>
      <c r="AY450" s="239" t="s">
        <v>136</v>
      </c>
    </row>
    <row r="451" s="14" customFormat="1">
      <c r="A451" s="14"/>
      <c r="B451" s="240"/>
      <c r="C451" s="241"/>
      <c r="D451" s="231" t="s">
        <v>146</v>
      </c>
      <c r="E451" s="242" t="s">
        <v>1</v>
      </c>
      <c r="F451" s="243" t="s">
        <v>163</v>
      </c>
      <c r="G451" s="241"/>
      <c r="H451" s="244">
        <v>8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0" t="s">
        <v>146</v>
      </c>
      <c r="AU451" s="250" t="s">
        <v>144</v>
      </c>
      <c r="AV451" s="14" t="s">
        <v>144</v>
      </c>
      <c r="AW451" s="14" t="s">
        <v>30</v>
      </c>
      <c r="AX451" s="14" t="s">
        <v>73</v>
      </c>
      <c r="AY451" s="250" t="s">
        <v>136</v>
      </c>
    </row>
    <row r="452" s="15" customFormat="1">
      <c r="A452" s="15"/>
      <c r="B452" s="251"/>
      <c r="C452" s="252"/>
      <c r="D452" s="231" t="s">
        <v>146</v>
      </c>
      <c r="E452" s="253" t="s">
        <v>1</v>
      </c>
      <c r="F452" s="254" t="s">
        <v>159</v>
      </c>
      <c r="G452" s="252"/>
      <c r="H452" s="255">
        <v>8</v>
      </c>
      <c r="I452" s="256"/>
      <c r="J452" s="252"/>
      <c r="K452" s="252"/>
      <c r="L452" s="257"/>
      <c r="M452" s="258"/>
      <c r="N452" s="259"/>
      <c r="O452" s="259"/>
      <c r="P452" s="259"/>
      <c r="Q452" s="259"/>
      <c r="R452" s="259"/>
      <c r="S452" s="259"/>
      <c r="T452" s="260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1" t="s">
        <v>146</v>
      </c>
      <c r="AU452" s="261" t="s">
        <v>144</v>
      </c>
      <c r="AV452" s="15" t="s">
        <v>143</v>
      </c>
      <c r="AW452" s="15" t="s">
        <v>30</v>
      </c>
      <c r="AX452" s="15" t="s">
        <v>81</v>
      </c>
      <c r="AY452" s="261" t="s">
        <v>136</v>
      </c>
    </row>
    <row r="453" s="2" customFormat="1" ht="24.15" customHeight="1">
      <c r="A453" s="38"/>
      <c r="B453" s="39"/>
      <c r="C453" s="215" t="s">
        <v>410</v>
      </c>
      <c r="D453" s="215" t="s">
        <v>139</v>
      </c>
      <c r="E453" s="216" t="s">
        <v>411</v>
      </c>
      <c r="F453" s="217" t="s">
        <v>412</v>
      </c>
      <c r="G453" s="218" t="s">
        <v>191</v>
      </c>
      <c r="H453" s="219">
        <v>1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39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0.0060000000000000001</v>
      </c>
      <c r="T453" s="226">
        <f>S453*H453</f>
        <v>0.0060000000000000001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143</v>
      </c>
      <c r="AT453" s="227" t="s">
        <v>139</v>
      </c>
      <c r="AU453" s="227" t="s">
        <v>144</v>
      </c>
      <c r="AY453" s="17" t="s">
        <v>136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144</v>
      </c>
      <c r="BK453" s="228">
        <f>ROUND(I453*H453,2)</f>
        <v>0</v>
      </c>
      <c r="BL453" s="17" t="s">
        <v>143</v>
      </c>
      <c r="BM453" s="227" t="s">
        <v>413</v>
      </c>
    </row>
    <row r="454" s="13" customFormat="1">
      <c r="A454" s="13"/>
      <c r="B454" s="229"/>
      <c r="C454" s="230"/>
      <c r="D454" s="231" t="s">
        <v>146</v>
      </c>
      <c r="E454" s="232" t="s">
        <v>1</v>
      </c>
      <c r="F454" s="233" t="s">
        <v>414</v>
      </c>
      <c r="G454" s="230"/>
      <c r="H454" s="232" t="s">
        <v>1</v>
      </c>
      <c r="I454" s="234"/>
      <c r="J454" s="230"/>
      <c r="K454" s="230"/>
      <c r="L454" s="235"/>
      <c r="M454" s="236"/>
      <c r="N454" s="237"/>
      <c r="O454" s="237"/>
      <c r="P454" s="237"/>
      <c r="Q454" s="237"/>
      <c r="R454" s="237"/>
      <c r="S454" s="237"/>
      <c r="T454" s="23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9" t="s">
        <v>146</v>
      </c>
      <c r="AU454" s="239" t="s">
        <v>144</v>
      </c>
      <c r="AV454" s="13" t="s">
        <v>81</v>
      </c>
      <c r="AW454" s="13" t="s">
        <v>30</v>
      </c>
      <c r="AX454" s="13" t="s">
        <v>73</v>
      </c>
      <c r="AY454" s="239" t="s">
        <v>136</v>
      </c>
    </row>
    <row r="455" s="14" customFormat="1">
      <c r="A455" s="14"/>
      <c r="B455" s="240"/>
      <c r="C455" s="241"/>
      <c r="D455" s="231" t="s">
        <v>146</v>
      </c>
      <c r="E455" s="242" t="s">
        <v>1</v>
      </c>
      <c r="F455" s="243" t="s">
        <v>81</v>
      </c>
      <c r="G455" s="241"/>
      <c r="H455" s="244">
        <v>1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146</v>
      </c>
      <c r="AU455" s="250" t="s">
        <v>144</v>
      </c>
      <c r="AV455" s="14" t="s">
        <v>144</v>
      </c>
      <c r="AW455" s="14" t="s">
        <v>30</v>
      </c>
      <c r="AX455" s="14" t="s">
        <v>81</v>
      </c>
      <c r="AY455" s="250" t="s">
        <v>136</v>
      </c>
    </row>
    <row r="456" s="2" customFormat="1" ht="24.15" customHeight="1">
      <c r="A456" s="38"/>
      <c r="B456" s="39"/>
      <c r="C456" s="215" t="s">
        <v>415</v>
      </c>
      <c r="D456" s="215" t="s">
        <v>139</v>
      </c>
      <c r="E456" s="216" t="s">
        <v>416</v>
      </c>
      <c r="F456" s="217" t="s">
        <v>417</v>
      </c>
      <c r="G456" s="218" t="s">
        <v>191</v>
      </c>
      <c r="H456" s="219">
        <v>9.5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0.0089999999999999993</v>
      </c>
      <c r="T456" s="226">
        <f>S456*H456</f>
        <v>0.085499999999999993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143</v>
      </c>
      <c r="AT456" s="227" t="s">
        <v>139</v>
      </c>
      <c r="AU456" s="227" t="s">
        <v>144</v>
      </c>
      <c r="AY456" s="17" t="s">
        <v>136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144</v>
      </c>
      <c r="BK456" s="228">
        <f>ROUND(I456*H456,2)</f>
        <v>0</v>
      </c>
      <c r="BL456" s="17" t="s">
        <v>143</v>
      </c>
      <c r="BM456" s="227" t="s">
        <v>418</v>
      </c>
    </row>
    <row r="457" s="13" customFormat="1">
      <c r="A457" s="13"/>
      <c r="B457" s="229"/>
      <c r="C457" s="230"/>
      <c r="D457" s="231" t="s">
        <v>146</v>
      </c>
      <c r="E457" s="232" t="s">
        <v>1</v>
      </c>
      <c r="F457" s="233" t="s">
        <v>419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146</v>
      </c>
      <c r="AU457" s="239" t="s">
        <v>144</v>
      </c>
      <c r="AV457" s="13" t="s">
        <v>81</v>
      </c>
      <c r="AW457" s="13" t="s">
        <v>30</v>
      </c>
      <c r="AX457" s="13" t="s">
        <v>73</v>
      </c>
      <c r="AY457" s="239" t="s">
        <v>136</v>
      </c>
    </row>
    <row r="458" s="14" customFormat="1">
      <c r="A458" s="14"/>
      <c r="B458" s="240"/>
      <c r="C458" s="241"/>
      <c r="D458" s="231" t="s">
        <v>146</v>
      </c>
      <c r="E458" s="242" t="s">
        <v>1</v>
      </c>
      <c r="F458" s="243" t="s">
        <v>420</v>
      </c>
      <c r="G458" s="241"/>
      <c r="H458" s="244">
        <v>1.5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146</v>
      </c>
      <c r="AU458" s="250" t="s">
        <v>144</v>
      </c>
      <c r="AV458" s="14" t="s">
        <v>144</v>
      </c>
      <c r="AW458" s="14" t="s">
        <v>30</v>
      </c>
      <c r="AX458" s="14" t="s">
        <v>73</v>
      </c>
      <c r="AY458" s="250" t="s">
        <v>136</v>
      </c>
    </row>
    <row r="459" s="13" customFormat="1">
      <c r="A459" s="13"/>
      <c r="B459" s="229"/>
      <c r="C459" s="230"/>
      <c r="D459" s="231" t="s">
        <v>146</v>
      </c>
      <c r="E459" s="232" t="s">
        <v>1</v>
      </c>
      <c r="F459" s="233" t="s">
        <v>421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146</v>
      </c>
      <c r="AU459" s="239" t="s">
        <v>144</v>
      </c>
      <c r="AV459" s="13" t="s">
        <v>81</v>
      </c>
      <c r="AW459" s="13" t="s">
        <v>30</v>
      </c>
      <c r="AX459" s="13" t="s">
        <v>73</v>
      </c>
      <c r="AY459" s="239" t="s">
        <v>136</v>
      </c>
    </row>
    <row r="460" s="14" customFormat="1">
      <c r="A460" s="14"/>
      <c r="B460" s="240"/>
      <c r="C460" s="241"/>
      <c r="D460" s="231" t="s">
        <v>146</v>
      </c>
      <c r="E460" s="242" t="s">
        <v>1</v>
      </c>
      <c r="F460" s="243" t="s">
        <v>180</v>
      </c>
      <c r="G460" s="241"/>
      <c r="H460" s="244">
        <v>6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146</v>
      </c>
      <c r="AU460" s="250" t="s">
        <v>144</v>
      </c>
      <c r="AV460" s="14" t="s">
        <v>144</v>
      </c>
      <c r="AW460" s="14" t="s">
        <v>30</v>
      </c>
      <c r="AX460" s="14" t="s">
        <v>73</v>
      </c>
      <c r="AY460" s="250" t="s">
        <v>136</v>
      </c>
    </row>
    <row r="461" s="13" customFormat="1">
      <c r="A461" s="13"/>
      <c r="B461" s="229"/>
      <c r="C461" s="230"/>
      <c r="D461" s="231" t="s">
        <v>146</v>
      </c>
      <c r="E461" s="232" t="s">
        <v>1</v>
      </c>
      <c r="F461" s="233" t="s">
        <v>238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146</v>
      </c>
      <c r="AU461" s="239" t="s">
        <v>144</v>
      </c>
      <c r="AV461" s="13" t="s">
        <v>81</v>
      </c>
      <c r="AW461" s="13" t="s">
        <v>30</v>
      </c>
      <c r="AX461" s="13" t="s">
        <v>73</v>
      </c>
      <c r="AY461" s="239" t="s">
        <v>136</v>
      </c>
    </row>
    <row r="462" s="13" customFormat="1">
      <c r="A462" s="13"/>
      <c r="B462" s="229"/>
      <c r="C462" s="230"/>
      <c r="D462" s="231" t="s">
        <v>146</v>
      </c>
      <c r="E462" s="232" t="s">
        <v>1</v>
      </c>
      <c r="F462" s="233" t="s">
        <v>422</v>
      </c>
      <c r="G462" s="230"/>
      <c r="H462" s="232" t="s">
        <v>1</v>
      </c>
      <c r="I462" s="234"/>
      <c r="J462" s="230"/>
      <c r="K462" s="230"/>
      <c r="L462" s="235"/>
      <c r="M462" s="236"/>
      <c r="N462" s="237"/>
      <c r="O462" s="237"/>
      <c r="P462" s="237"/>
      <c r="Q462" s="237"/>
      <c r="R462" s="237"/>
      <c r="S462" s="237"/>
      <c r="T462" s="23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9" t="s">
        <v>146</v>
      </c>
      <c r="AU462" s="239" t="s">
        <v>144</v>
      </c>
      <c r="AV462" s="13" t="s">
        <v>81</v>
      </c>
      <c r="AW462" s="13" t="s">
        <v>30</v>
      </c>
      <c r="AX462" s="13" t="s">
        <v>73</v>
      </c>
      <c r="AY462" s="239" t="s">
        <v>136</v>
      </c>
    </row>
    <row r="463" s="14" customFormat="1">
      <c r="A463" s="14"/>
      <c r="B463" s="240"/>
      <c r="C463" s="241"/>
      <c r="D463" s="231" t="s">
        <v>146</v>
      </c>
      <c r="E463" s="242" t="s">
        <v>1</v>
      </c>
      <c r="F463" s="243" t="s">
        <v>144</v>
      </c>
      <c r="G463" s="241"/>
      <c r="H463" s="244">
        <v>2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0" t="s">
        <v>146</v>
      </c>
      <c r="AU463" s="250" t="s">
        <v>144</v>
      </c>
      <c r="AV463" s="14" t="s">
        <v>144</v>
      </c>
      <c r="AW463" s="14" t="s">
        <v>30</v>
      </c>
      <c r="AX463" s="14" t="s">
        <v>73</v>
      </c>
      <c r="AY463" s="250" t="s">
        <v>136</v>
      </c>
    </row>
    <row r="464" s="15" customFormat="1">
      <c r="A464" s="15"/>
      <c r="B464" s="251"/>
      <c r="C464" s="252"/>
      <c r="D464" s="231" t="s">
        <v>146</v>
      </c>
      <c r="E464" s="253" t="s">
        <v>1</v>
      </c>
      <c r="F464" s="254" t="s">
        <v>159</v>
      </c>
      <c r="G464" s="252"/>
      <c r="H464" s="255">
        <v>9.5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1" t="s">
        <v>146</v>
      </c>
      <c r="AU464" s="261" t="s">
        <v>144</v>
      </c>
      <c r="AV464" s="15" t="s">
        <v>143</v>
      </c>
      <c r="AW464" s="15" t="s">
        <v>30</v>
      </c>
      <c r="AX464" s="15" t="s">
        <v>81</v>
      </c>
      <c r="AY464" s="261" t="s">
        <v>136</v>
      </c>
    </row>
    <row r="465" s="2" customFormat="1" ht="24.15" customHeight="1">
      <c r="A465" s="38"/>
      <c r="B465" s="39"/>
      <c r="C465" s="215" t="s">
        <v>423</v>
      </c>
      <c r="D465" s="215" t="s">
        <v>139</v>
      </c>
      <c r="E465" s="216" t="s">
        <v>424</v>
      </c>
      <c r="F465" s="217" t="s">
        <v>425</v>
      </c>
      <c r="G465" s="218" t="s">
        <v>191</v>
      </c>
      <c r="H465" s="219">
        <v>11.5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0.019</v>
      </c>
      <c r="T465" s="226">
        <f>S465*H465</f>
        <v>0.2185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143</v>
      </c>
      <c r="AT465" s="227" t="s">
        <v>139</v>
      </c>
      <c r="AU465" s="227" t="s">
        <v>144</v>
      </c>
      <c r="AY465" s="17" t="s">
        <v>136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144</v>
      </c>
      <c r="BK465" s="228">
        <f>ROUND(I465*H465,2)</f>
        <v>0</v>
      </c>
      <c r="BL465" s="17" t="s">
        <v>143</v>
      </c>
      <c r="BM465" s="227" t="s">
        <v>426</v>
      </c>
    </row>
    <row r="466" s="13" customFormat="1">
      <c r="A466" s="13"/>
      <c r="B466" s="229"/>
      <c r="C466" s="230"/>
      <c r="D466" s="231" t="s">
        <v>146</v>
      </c>
      <c r="E466" s="232" t="s">
        <v>1</v>
      </c>
      <c r="F466" s="233" t="s">
        <v>427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146</v>
      </c>
      <c r="AU466" s="239" t="s">
        <v>144</v>
      </c>
      <c r="AV466" s="13" t="s">
        <v>81</v>
      </c>
      <c r="AW466" s="13" t="s">
        <v>30</v>
      </c>
      <c r="AX466" s="13" t="s">
        <v>73</v>
      </c>
      <c r="AY466" s="239" t="s">
        <v>136</v>
      </c>
    </row>
    <row r="467" s="13" customFormat="1">
      <c r="A467" s="13"/>
      <c r="B467" s="229"/>
      <c r="C467" s="230"/>
      <c r="D467" s="231" t="s">
        <v>146</v>
      </c>
      <c r="E467" s="232" t="s">
        <v>1</v>
      </c>
      <c r="F467" s="233" t="s">
        <v>428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146</v>
      </c>
      <c r="AU467" s="239" t="s">
        <v>144</v>
      </c>
      <c r="AV467" s="13" t="s">
        <v>81</v>
      </c>
      <c r="AW467" s="13" t="s">
        <v>30</v>
      </c>
      <c r="AX467" s="13" t="s">
        <v>73</v>
      </c>
      <c r="AY467" s="239" t="s">
        <v>136</v>
      </c>
    </row>
    <row r="468" s="14" customFormat="1">
      <c r="A468" s="14"/>
      <c r="B468" s="240"/>
      <c r="C468" s="241"/>
      <c r="D468" s="231" t="s">
        <v>146</v>
      </c>
      <c r="E468" s="242" t="s">
        <v>1</v>
      </c>
      <c r="F468" s="243" t="s">
        <v>429</v>
      </c>
      <c r="G468" s="241"/>
      <c r="H468" s="244">
        <v>4.5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146</v>
      </c>
      <c r="AU468" s="250" t="s">
        <v>144</v>
      </c>
      <c r="AV468" s="14" t="s">
        <v>144</v>
      </c>
      <c r="AW468" s="14" t="s">
        <v>30</v>
      </c>
      <c r="AX468" s="14" t="s">
        <v>73</v>
      </c>
      <c r="AY468" s="250" t="s">
        <v>136</v>
      </c>
    </row>
    <row r="469" s="13" customFormat="1">
      <c r="A469" s="13"/>
      <c r="B469" s="229"/>
      <c r="C469" s="230"/>
      <c r="D469" s="231" t="s">
        <v>146</v>
      </c>
      <c r="E469" s="232" t="s">
        <v>1</v>
      </c>
      <c r="F469" s="233" t="s">
        <v>364</v>
      </c>
      <c r="G469" s="230"/>
      <c r="H469" s="232" t="s">
        <v>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146</v>
      </c>
      <c r="AU469" s="239" t="s">
        <v>144</v>
      </c>
      <c r="AV469" s="13" t="s">
        <v>81</v>
      </c>
      <c r="AW469" s="13" t="s">
        <v>30</v>
      </c>
      <c r="AX469" s="13" t="s">
        <v>73</v>
      </c>
      <c r="AY469" s="239" t="s">
        <v>136</v>
      </c>
    </row>
    <row r="470" s="14" customFormat="1">
      <c r="A470" s="14"/>
      <c r="B470" s="240"/>
      <c r="C470" s="241"/>
      <c r="D470" s="231" t="s">
        <v>146</v>
      </c>
      <c r="E470" s="242" t="s">
        <v>1</v>
      </c>
      <c r="F470" s="243" t="s">
        <v>188</v>
      </c>
      <c r="G470" s="241"/>
      <c r="H470" s="244">
        <v>7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146</v>
      </c>
      <c r="AU470" s="250" t="s">
        <v>144</v>
      </c>
      <c r="AV470" s="14" t="s">
        <v>144</v>
      </c>
      <c r="AW470" s="14" t="s">
        <v>30</v>
      </c>
      <c r="AX470" s="14" t="s">
        <v>73</v>
      </c>
      <c r="AY470" s="250" t="s">
        <v>136</v>
      </c>
    </row>
    <row r="471" s="15" customFormat="1">
      <c r="A471" s="15"/>
      <c r="B471" s="251"/>
      <c r="C471" s="252"/>
      <c r="D471" s="231" t="s">
        <v>146</v>
      </c>
      <c r="E471" s="253" t="s">
        <v>1</v>
      </c>
      <c r="F471" s="254" t="s">
        <v>159</v>
      </c>
      <c r="G471" s="252"/>
      <c r="H471" s="255">
        <v>11.5</v>
      </c>
      <c r="I471" s="256"/>
      <c r="J471" s="252"/>
      <c r="K471" s="252"/>
      <c r="L471" s="257"/>
      <c r="M471" s="258"/>
      <c r="N471" s="259"/>
      <c r="O471" s="259"/>
      <c r="P471" s="259"/>
      <c r="Q471" s="259"/>
      <c r="R471" s="259"/>
      <c r="S471" s="259"/>
      <c r="T471" s="260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1" t="s">
        <v>146</v>
      </c>
      <c r="AU471" s="261" t="s">
        <v>144</v>
      </c>
      <c r="AV471" s="15" t="s">
        <v>143</v>
      </c>
      <c r="AW471" s="15" t="s">
        <v>30</v>
      </c>
      <c r="AX471" s="15" t="s">
        <v>81</v>
      </c>
      <c r="AY471" s="261" t="s">
        <v>136</v>
      </c>
    </row>
    <row r="472" s="2" customFormat="1" ht="24.15" customHeight="1">
      <c r="A472" s="38"/>
      <c r="B472" s="39"/>
      <c r="C472" s="215" t="s">
        <v>430</v>
      </c>
      <c r="D472" s="215" t="s">
        <v>139</v>
      </c>
      <c r="E472" s="216" t="s">
        <v>431</v>
      </c>
      <c r="F472" s="217" t="s">
        <v>432</v>
      </c>
      <c r="G472" s="218" t="s">
        <v>191</v>
      </c>
      <c r="H472" s="219">
        <v>2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0.017999999999999999</v>
      </c>
      <c r="T472" s="226">
        <f>S472*H472</f>
        <v>0.035999999999999997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143</v>
      </c>
      <c r="AT472" s="227" t="s">
        <v>139</v>
      </c>
      <c r="AU472" s="227" t="s">
        <v>144</v>
      </c>
      <c r="AY472" s="17" t="s">
        <v>136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144</v>
      </c>
      <c r="BK472" s="228">
        <f>ROUND(I472*H472,2)</f>
        <v>0</v>
      </c>
      <c r="BL472" s="17" t="s">
        <v>143</v>
      </c>
      <c r="BM472" s="227" t="s">
        <v>433</v>
      </c>
    </row>
    <row r="473" s="13" customFormat="1">
      <c r="A473" s="13"/>
      <c r="B473" s="229"/>
      <c r="C473" s="230"/>
      <c r="D473" s="231" t="s">
        <v>146</v>
      </c>
      <c r="E473" s="232" t="s">
        <v>1</v>
      </c>
      <c r="F473" s="233" t="s">
        <v>434</v>
      </c>
      <c r="G473" s="230"/>
      <c r="H473" s="232" t="s">
        <v>1</v>
      </c>
      <c r="I473" s="234"/>
      <c r="J473" s="230"/>
      <c r="K473" s="230"/>
      <c r="L473" s="235"/>
      <c r="M473" s="236"/>
      <c r="N473" s="237"/>
      <c r="O473" s="237"/>
      <c r="P473" s="237"/>
      <c r="Q473" s="237"/>
      <c r="R473" s="237"/>
      <c r="S473" s="237"/>
      <c r="T473" s="23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9" t="s">
        <v>146</v>
      </c>
      <c r="AU473" s="239" t="s">
        <v>144</v>
      </c>
      <c r="AV473" s="13" t="s">
        <v>81</v>
      </c>
      <c r="AW473" s="13" t="s">
        <v>30</v>
      </c>
      <c r="AX473" s="13" t="s">
        <v>73</v>
      </c>
      <c r="AY473" s="239" t="s">
        <v>136</v>
      </c>
    </row>
    <row r="474" s="14" customFormat="1">
      <c r="A474" s="14"/>
      <c r="B474" s="240"/>
      <c r="C474" s="241"/>
      <c r="D474" s="231" t="s">
        <v>146</v>
      </c>
      <c r="E474" s="242" t="s">
        <v>1</v>
      </c>
      <c r="F474" s="243" t="s">
        <v>144</v>
      </c>
      <c r="G474" s="241"/>
      <c r="H474" s="244">
        <v>2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146</v>
      </c>
      <c r="AU474" s="250" t="s">
        <v>144</v>
      </c>
      <c r="AV474" s="14" t="s">
        <v>144</v>
      </c>
      <c r="AW474" s="14" t="s">
        <v>30</v>
      </c>
      <c r="AX474" s="14" t="s">
        <v>81</v>
      </c>
      <c r="AY474" s="250" t="s">
        <v>136</v>
      </c>
    </row>
    <row r="475" s="2" customFormat="1" ht="24.15" customHeight="1">
      <c r="A475" s="38"/>
      <c r="B475" s="39"/>
      <c r="C475" s="215" t="s">
        <v>435</v>
      </c>
      <c r="D475" s="215" t="s">
        <v>139</v>
      </c>
      <c r="E475" s="216" t="s">
        <v>436</v>
      </c>
      <c r="F475" s="217" t="s">
        <v>437</v>
      </c>
      <c r="G475" s="218" t="s">
        <v>191</v>
      </c>
      <c r="H475" s="219">
        <v>0.5</v>
      </c>
      <c r="I475" s="220"/>
      <c r="J475" s="221">
        <f>ROUND(I475*H475,2)</f>
        <v>0</v>
      </c>
      <c r="K475" s="222"/>
      <c r="L475" s="44"/>
      <c r="M475" s="223" t="s">
        <v>1</v>
      </c>
      <c r="N475" s="224" t="s">
        <v>39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0.040000000000000001</v>
      </c>
      <c r="T475" s="226">
        <f>S475*H475</f>
        <v>0.02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143</v>
      </c>
      <c r="AT475" s="227" t="s">
        <v>139</v>
      </c>
      <c r="AU475" s="227" t="s">
        <v>144</v>
      </c>
      <c r="AY475" s="17" t="s">
        <v>136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144</v>
      </c>
      <c r="BK475" s="228">
        <f>ROUND(I475*H475,2)</f>
        <v>0</v>
      </c>
      <c r="BL475" s="17" t="s">
        <v>143</v>
      </c>
      <c r="BM475" s="227" t="s">
        <v>438</v>
      </c>
    </row>
    <row r="476" s="13" customFormat="1">
      <c r="A476" s="13"/>
      <c r="B476" s="229"/>
      <c r="C476" s="230"/>
      <c r="D476" s="231" t="s">
        <v>146</v>
      </c>
      <c r="E476" s="232" t="s">
        <v>1</v>
      </c>
      <c r="F476" s="233" t="s">
        <v>379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146</v>
      </c>
      <c r="AU476" s="239" t="s">
        <v>144</v>
      </c>
      <c r="AV476" s="13" t="s">
        <v>81</v>
      </c>
      <c r="AW476" s="13" t="s">
        <v>30</v>
      </c>
      <c r="AX476" s="13" t="s">
        <v>73</v>
      </c>
      <c r="AY476" s="239" t="s">
        <v>136</v>
      </c>
    </row>
    <row r="477" s="14" customFormat="1">
      <c r="A477" s="14"/>
      <c r="B477" s="240"/>
      <c r="C477" s="241"/>
      <c r="D477" s="231" t="s">
        <v>146</v>
      </c>
      <c r="E477" s="242" t="s">
        <v>1</v>
      </c>
      <c r="F477" s="243" t="s">
        <v>439</v>
      </c>
      <c r="G477" s="241"/>
      <c r="H477" s="244">
        <v>0.5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146</v>
      </c>
      <c r="AU477" s="250" t="s">
        <v>144</v>
      </c>
      <c r="AV477" s="14" t="s">
        <v>144</v>
      </c>
      <c r="AW477" s="14" t="s">
        <v>30</v>
      </c>
      <c r="AX477" s="14" t="s">
        <v>81</v>
      </c>
      <c r="AY477" s="250" t="s">
        <v>136</v>
      </c>
    </row>
    <row r="478" s="2" customFormat="1" ht="24.15" customHeight="1">
      <c r="A478" s="38"/>
      <c r="B478" s="39"/>
      <c r="C478" s="215" t="s">
        <v>440</v>
      </c>
      <c r="D478" s="215" t="s">
        <v>139</v>
      </c>
      <c r="E478" s="216" t="s">
        <v>441</v>
      </c>
      <c r="F478" s="217" t="s">
        <v>442</v>
      </c>
      <c r="G478" s="218" t="s">
        <v>191</v>
      </c>
      <c r="H478" s="219">
        <v>6.5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0.099000000000000005</v>
      </c>
      <c r="T478" s="226">
        <f>S478*H478</f>
        <v>0.64350000000000007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143</v>
      </c>
      <c r="AT478" s="227" t="s">
        <v>139</v>
      </c>
      <c r="AU478" s="227" t="s">
        <v>144</v>
      </c>
      <c r="AY478" s="17" t="s">
        <v>136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144</v>
      </c>
      <c r="BK478" s="228">
        <f>ROUND(I478*H478,2)</f>
        <v>0</v>
      </c>
      <c r="BL478" s="17" t="s">
        <v>143</v>
      </c>
      <c r="BM478" s="227" t="s">
        <v>443</v>
      </c>
    </row>
    <row r="479" s="14" customFormat="1">
      <c r="A479" s="14"/>
      <c r="B479" s="240"/>
      <c r="C479" s="241"/>
      <c r="D479" s="231" t="s">
        <v>146</v>
      </c>
      <c r="E479" s="242" t="s">
        <v>1</v>
      </c>
      <c r="F479" s="243" t="s">
        <v>444</v>
      </c>
      <c r="G479" s="241"/>
      <c r="H479" s="244">
        <v>6.5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146</v>
      </c>
      <c r="AU479" s="250" t="s">
        <v>144</v>
      </c>
      <c r="AV479" s="14" t="s">
        <v>144</v>
      </c>
      <c r="AW479" s="14" t="s">
        <v>30</v>
      </c>
      <c r="AX479" s="14" t="s">
        <v>81</v>
      </c>
      <c r="AY479" s="250" t="s">
        <v>136</v>
      </c>
    </row>
    <row r="480" s="2" customFormat="1" ht="33" customHeight="1">
      <c r="A480" s="38"/>
      <c r="B480" s="39"/>
      <c r="C480" s="215" t="s">
        <v>445</v>
      </c>
      <c r="D480" s="215" t="s">
        <v>139</v>
      </c>
      <c r="E480" s="216" t="s">
        <v>446</v>
      </c>
      <c r="F480" s="217" t="s">
        <v>447</v>
      </c>
      <c r="G480" s="218" t="s">
        <v>170</v>
      </c>
      <c r="H480" s="219">
        <v>58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0.00067000000000000002</v>
      </c>
      <c r="T480" s="226">
        <f>S480*H480</f>
        <v>0.038859999999999999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143</v>
      </c>
      <c r="AT480" s="227" t="s">
        <v>139</v>
      </c>
      <c r="AU480" s="227" t="s">
        <v>144</v>
      </c>
      <c r="AY480" s="17" t="s">
        <v>136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144</v>
      </c>
      <c r="BK480" s="228">
        <f>ROUND(I480*H480,2)</f>
        <v>0</v>
      </c>
      <c r="BL480" s="17" t="s">
        <v>143</v>
      </c>
      <c r="BM480" s="227" t="s">
        <v>448</v>
      </c>
    </row>
    <row r="481" s="13" customFormat="1">
      <c r="A481" s="13"/>
      <c r="B481" s="229"/>
      <c r="C481" s="230"/>
      <c r="D481" s="231" t="s">
        <v>146</v>
      </c>
      <c r="E481" s="232" t="s">
        <v>1</v>
      </c>
      <c r="F481" s="233" t="s">
        <v>449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146</v>
      </c>
      <c r="AU481" s="239" t="s">
        <v>144</v>
      </c>
      <c r="AV481" s="13" t="s">
        <v>81</v>
      </c>
      <c r="AW481" s="13" t="s">
        <v>30</v>
      </c>
      <c r="AX481" s="13" t="s">
        <v>73</v>
      </c>
      <c r="AY481" s="239" t="s">
        <v>136</v>
      </c>
    </row>
    <row r="482" s="14" customFormat="1">
      <c r="A482" s="14"/>
      <c r="B482" s="240"/>
      <c r="C482" s="241"/>
      <c r="D482" s="231" t="s">
        <v>146</v>
      </c>
      <c r="E482" s="242" t="s">
        <v>1</v>
      </c>
      <c r="F482" s="243" t="s">
        <v>450</v>
      </c>
      <c r="G482" s="241"/>
      <c r="H482" s="244">
        <v>58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146</v>
      </c>
      <c r="AU482" s="250" t="s">
        <v>144</v>
      </c>
      <c r="AV482" s="14" t="s">
        <v>144</v>
      </c>
      <c r="AW482" s="14" t="s">
        <v>30</v>
      </c>
      <c r="AX482" s="14" t="s">
        <v>81</v>
      </c>
      <c r="AY482" s="250" t="s">
        <v>136</v>
      </c>
    </row>
    <row r="483" s="2" customFormat="1" ht="24.15" customHeight="1">
      <c r="A483" s="38"/>
      <c r="B483" s="39"/>
      <c r="C483" s="215" t="s">
        <v>451</v>
      </c>
      <c r="D483" s="215" t="s">
        <v>139</v>
      </c>
      <c r="E483" s="216" t="s">
        <v>452</v>
      </c>
      <c r="F483" s="217" t="s">
        <v>453</v>
      </c>
      <c r="G483" s="218" t="s">
        <v>191</v>
      </c>
      <c r="H483" s="219">
        <v>14</v>
      </c>
      <c r="I483" s="220"/>
      <c r="J483" s="221">
        <f>ROUND(I483*H483,2)</f>
        <v>0</v>
      </c>
      <c r="K483" s="222"/>
      <c r="L483" s="44"/>
      <c r="M483" s="223" t="s">
        <v>1</v>
      </c>
      <c r="N483" s="224" t="s">
        <v>39</v>
      </c>
      <c r="O483" s="91"/>
      <c r="P483" s="225">
        <f>O483*H483</f>
        <v>0</v>
      </c>
      <c r="Q483" s="225">
        <v>0</v>
      </c>
      <c r="R483" s="225">
        <f>Q483*H483</f>
        <v>0</v>
      </c>
      <c r="S483" s="225">
        <v>0</v>
      </c>
      <c r="T483" s="226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7" t="s">
        <v>143</v>
      </c>
      <c r="AT483" s="227" t="s">
        <v>139</v>
      </c>
      <c r="AU483" s="227" t="s">
        <v>144</v>
      </c>
      <c r="AY483" s="17" t="s">
        <v>136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144</v>
      </c>
      <c r="BK483" s="228">
        <f>ROUND(I483*H483,2)</f>
        <v>0</v>
      </c>
      <c r="BL483" s="17" t="s">
        <v>143</v>
      </c>
      <c r="BM483" s="227" t="s">
        <v>454</v>
      </c>
    </row>
    <row r="484" s="13" customFormat="1">
      <c r="A484" s="13"/>
      <c r="B484" s="229"/>
      <c r="C484" s="230"/>
      <c r="D484" s="231" t="s">
        <v>146</v>
      </c>
      <c r="E484" s="232" t="s">
        <v>1</v>
      </c>
      <c r="F484" s="233" t="s">
        <v>455</v>
      </c>
      <c r="G484" s="230"/>
      <c r="H484" s="232" t="s">
        <v>1</v>
      </c>
      <c r="I484" s="234"/>
      <c r="J484" s="230"/>
      <c r="K484" s="230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146</v>
      </c>
      <c r="AU484" s="239" t="s">
        <v>144</v>
      </c>
      <c r="AV484" s="13" t="s">
        <v>81</v>
      </c>
      <c r="AW484" s="13" t="s">
        <v>30</v>
      </c>
      <c r="AX484" s="13" t="s">
        <v>73</v>
      </c>
      <c r="AY484" s="239" t="s">
        <v>136</v>
      </c>
    </row>
    <row r="485" s="14" customFormat="1">
      <c r="A485" s="14"/>
      <c r="B485" s="240"/>
      <c r="C485" s="241"/>
      <c r="D485" s="231" t="s">
        <v>146</v>
      </c>
      <c r="E485" s="242" t="s">
        <v>1</v>
      </c>
      <c r="F485" s="243" t="s">
        <v>255</v>
      </c>
      <c r="G485" s="241"/>
      <c r="H485" s="244">
        <v>14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146</v>
      </c>
      <c r="AU485" s="250" t="s">
        <v>144</v>
      </c>
      <c r="AV485" s="14" t="s">
        <v>144</v>
      </c>
      <c r="AW485" s="14" t="s">
        <v>30</v>
      </c>
      <c r="AX485" s="14" t="s">
        <v>81</v>
      </c>
      <c r="AY485" s="250" t="s">
        <v>136</v>
      </c>
    </row>
    <row r="486" s="2" customFormat="1" ht="24.15" customHeight="1">
      <c r="A486" s="38"/>
      <c r="B486" s="39"/>
      <c r="C486" s="215" t="s">
        <v>456</v>
      </c>
      <c r="D486" s="215" t="s">
        <v>139</v>
      </c>
      <c r="E486" s="216" t="s">
        <v>457</v>
      </c>
      <c r="F486" s="217" t="s">
        <v>458</v>
      </c>
      <c r="G486" s="218" t="s">
        <v>191</v>
      </c>
      <c r="H486" s="219">
        <v>250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1.0000000000000001E-05</v>
      </c>
      <c r="R486" s="225">
        <f>Q486*H486</f>
        <v>0.0025000000000000001</v>
      </c>
      <c r="S486" s="225">
        <v>0.002</v>
      </c>
      <c r="T486" s="226">
        <f>S486*H486</f>
        <v>0.5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143</v>
      </c>
      <c r="AT486" s="227" t="s">
        <v>139</v>
      </c>
      <c r="AU486" s="227" t="s">
        <v>144</v>
      </c>
      <c r="AY486" s="17" t="s">
        <v>136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144</v>
      </c>
      <c r="BK486" s="228">
        <f>ROUND(I486*H486,2)</f>
        <v>0</v>
      </c>
      <c r="BL486" s="17" t="s">
        <v>143</v>
      </c>
      <c r="BM486" s="227" t="s">
        <v>459</v>
      </c>
    </row>
    <row r="487" s="14" customFormat="1">
      <c r="A487" s="14"/>
      <c r="B487" s="240"/>
      <c r="C487" s="241"/>
      <c r="D487" s="231" t="s">
        <v>146</v>
      </c>
      <c r="E487" s="242" t="s">
        <v>1</v>
      </c>
      <c r="F487" s="243" t="s">
        <v>460</v>
      </c>
      <c r="G487" s="241"/>
      <c r="H487" s="244">
        <v>250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146</v>
      </c>
      <c r="AU487" s="250" t="s">
        <v>144</v>
      </c>
      <c r="AV487" s="14" t="s">
        <v>144</v>
      </c>
      <c r="AW487" s="14" t="s">
        <v>30</v>
      </c>
      <c r="AX487" s="14" t="s">
        <v>81</v>
      </c>
      <c r="AY487" s="250" t="s">
        <v>136</v>
      </c>
    </row>
    <row r="488" s="2" customFormat="1" ht="24.15" customHeight="1">
      <c r="A488" s="38"/>
      <c r="B488" s="39"/>
      <c r="C488" s="215" t="s">
        <v>461</v>
      </c>
      <c r="D488" s="215" t="s">
        <v>139</v>
      </c>
      <c r="E488" s="216" t="s">
        <v>462</v>
      </c>
      <c r="F488" s="217" t="s">
        <v>463</v>
      </c>
      <c r="G488" s="218" t="s">
        <v>191</v>
      </c>
      <c r="H488" s="219">
        <v>12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4.0000000000000003E-05</v>
      </c>
      <c r="R488" s="225">
        <f>Q488*H488</f>
        <v>0.00048000000000000007</v>
      </c>
      <c r="S488" s="225">
        <v>0.002</v>
      </c>
      <c r="T488" s="226">
        <f>S488*H488</f>
        <v>0.024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143</v>
      </c>
      <c r="AT488" s="227" t="s">
        <v>139</v>
      </c>
      <c r="AU488" s="227" t="s">
        <v>144</v>
      </c>
      <c r="AY488" s="17" t="s">
        <v>136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144</v>
      </c>
      <c r="BK488" s="228">
        <f>ROUND(I488*H488,2)</f>
        <v>0</v>
      </c>
      <c r="BL488" s="17" t="s">
        <v>143</v>
      </c>
      <c r="BM488" s="227" t="s">
        <v>464</v>
      </c>
    </row>
    <row r="489" s="14" customFormat="1">
      <c r="A489" s="14"/>
      <c r="B489" s="240"/>
      <c r="C489" s="241"/>
      <c r="D489" s="231" t="s">
        <v>146</v>
      </c>
      <c r="E489" s="242" t="s">
        <v>1</v>
      </c>
      <c r="F489" s="243" t="s">
        <v>8</v>
      </c>
      <c r="G489" s="241"/>
      <c r="H489" s="244">
        <v>12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0" t="s">
        <v>146</v>
      </c>
      <c r="AU489" s="250" t="s">
        <v>144</v>
      </c>
      <c r="AV489" s="14" t="s">
        <v>144</v>
      </c>
      <c r="AW489" s="14" t="s">
        <v>30</v>
      </c>
      <c r="AX489" s="14" t="s">
        <v>81</v>
      </c>
      <c r="AY489" s="250" t="s">
        <v>136</v>
      </c>
    </row>
    <row r="490" s="2" customFormat="1" ht="37.8" customHeight="1">
      <c r="A490" s="38"/>
      <c r="B490" s="39"/>
      <c r="C490" s="215" t="s">
        <v>465</v>
      </c>
      <c r="D490" s="215" t="s">
        <v>139</v>
      </c>
      <c r="E490" s="216" t="s">
        <v>466</v>
      </c>
      <c r="F490" s="217" t="s">
        <v>467</v>
      </c>
      <c r="G490" s="218" t="s">
        <v>176</v>
      </c>
      <c r="H490" s="219">
        <v>1.026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0.045999999999999999</v>
      </c>
      <c r="T490" s="226">
        <f>S490*H490</f>
        <v>0.047196000000000002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143</v>
      </c>
      <c r="AT490" s="227" t="s">
        <v>139</v>
      </c>
      <c r="AU490" s="227" t="s">
        <v>144</v>
      </c>
      <c r="AY490" s="17" t="s">
        <v>136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144</v>
      </c>
      <c r="BK490" s="228">
        <f>ROUND(I490*H490,2)</f>
        <v>0</v>
      </c>
      <c r="BL490" s="17" t="s">
        <v>143</v>
      </c>
      <c r="BM490" s="227" t="s">
        <v>468</v>
      </c>
    </row>
    <row r="491" s="13" customFormat="1">
      <c r="A491" s="13"/>
      <c r="B491" s="229"/>
      <c r="C491" s="230"/>
      <c r="D491" s="231" t="s">
        <v>146</v>
      </c>
      <c r="E491" s="232" t="s">
        <v>1</v>
      </c>
      <c r="F491" s="233" t="s">
        <v>469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146</v>
      </c>
      <c r="AU491" s="239" t="s">
        <v>144</v>
      </c>
      <c r="AV491" s="13" t="s">
        <v>81</v>
      </c>
      <c r="AW491" s="13" t="s">
        <v>30</v>
      </c>
      <c r="AX491" s="13" t="s">
        <v>73</v>
      </c>
      <c r="AY491" s="239" t="s">
        <v>136</v>
      </c>
    </row>
    <row r="492" s="13" customFormat="1">
      <c r="A492" s="13"/>
      <c r="B492" s="229"/>
      <c r="C492" s="230"/>
      <c r="D492" s="231" t="s">
        <v>146</v>
      </c>
      <c r="E492" s="232" t="s">
        <v>1</v>
      </c>
      <c r="F492" s="233" t="s">
        <v>364</v>
      </c>
      <c r="G492" s="230"/>
      <c r="H492" s="232" t="s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146</v>
      </c>
      <c r="AU492" s="239" t="s">
        <v>144</v>
      </c>
      <c r="AV492" s="13" t="s">
        <v>81</v>
      </c>
      <c r="AW492" s="13" t="s">
        <v>30</v>
      </c>
      <c r="AX492" s="13" t="s">
        <v>73</v>
      </c>
      <c r="AY492" s="239" t="s">
        <v>136</v>
      </c>
    </row>
    <row r="493" s="14" customFormat="1">
      <c r="A493" s="14"/>
      <c r="B493" s="240"/>
      <c r="C493" s="241"/>
      <c r="D493" s="231" t="s">
        <v>146</v>
      </c>
      <c r="E493" s="242" t="s">
        <v>1</v>
      </c>
      <c r="F493" s="243" t="s">
        <v>470</v>
      </c>
      <c r="G493" s="241"/>
      <c r="H493" s="244">
        <v>0.69299999999999995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146</v>
      </c>
      <c r="AU493" s="250" t="s">
        <v>144</v>
      </c>
      <c r="AV493" s="14" t="s">
        <v>144</v>
      </c>
      <c r="AW493" s="14" t="s">
        <v>30</v>
      </c>
      <c r="AX493" s="14" t="s">
        <v>73</v>
      </c>
      <c r="AY493" s="250" t="s">
        <v>136</v>
      </c>
    </row>
    <row r="494" s="13" customFormat="1">
      <c r="A494" s="13"/>
      <c r="B494" s="229"/>
      <c r="C494" s="230"/>
      <c r="D494" s="231" t="s">
        <v>146</v>
      </c>
      <c r="E494" s="232" t="s">
        <v>1</v>
      </c>
      <c r="F494" s="233" t="s">
        <v>379</v>
      </c>
      <c r="G494" s="230"/>
      <c r="H494" s="232" t="s">
        <v>1</v>
      </c>
      <c r="I494" s="234"/>
      <c r="J494" s="230"/>
      <c r="K494" s="230"/>
      <c r="L494" s="235"/>
      <c r="M494" s="236"/>
      <c r="N494" s="237"/>
      <c r="O494" s="237"/>
      <c r="P494" s="237"/>
      <c r="Q494" s="237"/>
      <c r="R494" s="237"/>
      <c r="S494" s="237"/>
      <c r="T494" s="23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9" t="s">
        <v>146</v>
      </c>
      <c r="AU494" s="239" t="s">
        <v>144</v>
      </c>
      <c r="AV494" s="13" t="s">
        <v>81</v>
      </c>
      <c r="AW494" s="13" t="s">
        <v>30</v>
      </c>
      <c r="AX494" s="13" t="s">
        <v>73</v>
      </c>
      <c r="AY494" s="239" t="s">
        <v>136</v>
      </c>
    </row>
    <row r="495" s="14" customFormat="1">
      <c r="A495" s="14"/>
      <c r="B495" s="240"/>
      <c r="C495" s="241"/>
      <c r="D495" s="231" t="s">
        <v>146</v>
      </c>
      <c r="E495" s="242" t="s">
        <v>1</v>
      </c>
      <c r="F495" s="243" t="s">
        <v>471</v>
      </c>
      <c r="G495" s="241"/>
      <c r="H495" s="244">
        <v>0.33300000000000002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146</v>
      </c>
      <c r="AU495" s="250" t="s">
        <v>144</v>
      </c>
      <c r="AV495" s="14" t="s">
        <v>144</v>
      </c>
      <c r="AW495" s="14" t="s">
        <v>30</v>
      </c>
      <c r="AX495" s="14" t="s">
        <v>73</v>
      </c>
      <c r="AY495" s="250" t="s">
        <v>136</v>
      </c>
    </row>
    <row r="496" s="15" customFormat="1">
      <c r="A496" s="15"/>
      <c r="B496" s="251"/>
      <c r="C496" s="252"/>
      <c r="D496" s="231" t="s">
        <v>146</v>
      </c>
      <c r="E496" s="253" t="s">
        <v>1</v>
      </c>
      <c r="F496" s="254" t="s">
        <v>159</v>
      </c>
      <c r="G496" s="252"/>
      <c r="H496" s="255">
        <v>1.026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1" t="s">
        <v>146</v>
      </c>
      <c r="AU496" s="261" t="s">
        <v>144</v>
      </c>
      <c r="AV496" s="15" t="s">
        <v>143</v>
      </c>
      <c r="AW496" s="15" t="s">
        <v>30</v>
      </c>
      <c r="AX496" s="15" t="s">
        <v>81</v>
      </c>
      <c r="AY496" s="261" t="s">
        <v>136</v>
      </c>
    </row>
    <row r="497" s="2" customFormat="1" ht="24.15" customHeight="1">
      <c r="A497" s="38"/>
      <c r="B497" s="39"/>
      <c r="C497" s="215" t="s">
        <v>472</v>
      </c>
      <c r="D497" s="215" t="s">
        <v>139</v>
      </c>
      <c r="E497" s="216" t="s">
        <v>473</v>
      </c>
      <c r="F497" s="217" t="s">
        <v>474</v>
      </c>
      <c r="G497" s="218" t="s">
        <v>176</v>
      </c>
      <c r="H497" s="219">
        <v>15.760999999999999</v>
      </c>
      <c r="I497" s="220"/>
      <c r="J497" s="221">
        <f>ROUND(I497*H497,2)</f>
        <v>0</v>
      </c>
      <c r="K497" s="222"/>
      <c r="L497" s="44"/>
      <c r="M497" s="223" t="s">
        <v>1</v>
      </c>
      <c r="N497" s="224" t="s">
        <v>39</v>
      </c>
      <c r="O497" s="91"/>
      <c r="P497" s="225">
        <f>O497*H497</f>
        <v>0</v>
      </c>
      <c r="Q497" s="225">
        <v>0</v>
      </c>
      <c r="R497" s="225">
        <f>Q497*H497</f>
        <v>0</v>
      </c>
      <c r="S497" s="225">
        <v>0.068000000000000005</v>
      </c>
      <c r="T497" s="226">
        <f>S497*H497</f>
        <v>1.0717479999999999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7" t="s">
        <v>143</v>
      </c>
      <c r="AT497" s="227" t="s">
        <v>139</v>
      </c>
      <c r="AU497" s="227" t="s">
        <v>144</v>
      </c>
      <c r="AY497" s="17" t="s">
        <v>136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144</v>
      </c>
      <c r="BK497" s="228">
        <f>ROUND(I497*H497,2)</f>
        <v>0</v>
      </c>
      <c r="BL497" s="17" t="s">
        <v>143</v>
      </c>
      <c r="BM497" s="227" t="s">
        <v>475</v>
      </c>
    </row>
    <row r="498" s="13" customFormat="1">
      <c r="A498" s="13"/>
      <c r="B498" s="229"/>
      <c r="C498" s="230"/>
      <c r="D498" s="231" t="s">
        <v>146</v>
      </c>
      <c r="E498" s="232" t="s">
        <v>1</v>
      </c>
      <c r="F498" s="233" t="s">
        <v>364</v>
      </c>
      <c r="G498" s="230"/>
      <c r="H498" s="232" t="s">
        <v>1</v>
      </c>
      <c r="I498" s="234"/>
      <c r="J498" s="230"/>
      <c r="K498" s="230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146</v>
      </c>
      <c r="AU498" s="239" t="s">
        <v>144</v>
      </c>
      <c r="AV498" s="13" t="s">
        <v>81</v>
      </c>
      <c r="AW498" s="13" t="s">
        <v>30</v>
      </c>
      <c r="AX498" s="13" t="s">
        <v>73</v>
      </c>
      <c r="AY498" s="239" t="s">
        <v>136</v>
      </c>
    </row>
    <row r="499" s="14" customFormat="1">
      <c r="A499" s="14"/>
      <c r="B499" s="240"/>
      <c r="C499" s="241"/>
      <c r="D499" s="231" t="s">
        <v>146</v>
      </c>
      <c r="E499" s="242" t="s">
        <v>1</v>
      </c>
      <c r="F499" s="243" t="s">
        <v>476</v>
      </c>
      <c r="G499" s="241"/>
      <c r="H499" s="244">
        <v>9.8499999999999996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146</v>
      </c>
      <c r="AU499" s="250" t="s">
        <v>144</v>
      </c>
      <c r="AV499" s="14" t="s">
        <v>144</v>
      </c>
      <c r="AW499" s="14" t="s">
        <v>30</v>
      </c>
      <c r="AX499" s="14" t="s">
        <v>73</v>
      </c>
      <c r="AY499" s="250" t="s">
        <v>136</v>
      </c>
    </row>
    <row r="500" s="13" customFormat="1">
      <c r="A500" s="13"/>
      <c r="B500" s="229"/>
      <c r="C500" s="230"/>
      <c r="D500" s="231" t="s">
        <v>146</v>
      </c>
      <c r="E500" s="232" t="s">
        <v>1</v>
      </c>
      <c r="F500" s="233" t="s">
        <v>379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146</v>
      </c>
      <c r="AU500" s="239" t="s">
        <v>144</v>
      </c>
      <c r="AV500" s="13" t="s">
        <v>81</v>
      </c>
      <c r="AW500" s="13" t="s">
        <v>30</v>
      </c>
      <c r="AX500" s="13" t="s">
        <v>73</v>
      </c>
      <c r="AY500" s="239" t="s">
        <v>136</v>
      </c>
    </row>
    <row r="501" s="14" customFormat="1">
      <c r="A501" s="14"/>
      <c r="B501" s="240"/>
      <c r="C501" s="241"/>
      <c r="D501" s="231" t="s">
        <v>146</v>
      </c>
      <c r="E501" s="242" t="s">
        <v>1</v>
      </c>
      <c r="F501" s="243" t="s">
        <v>477</v>
      </c>
      <c r="G501" s="241"/>
      <c r="H501" s="244">
        <v>3.786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146</v>
      </c>
      <c r="AU501" s="250" t="s">
        <v>144</v>
      </c>
      <c r="AV501" s="14" t="s">
        <v>144</v>
      </c>
      <c r="AW501" s="14" t="s">
        <v>30</v>
      </c>
      <c r="AX501" s="14" t="s">
        <v>73</v>
      </c>
      <c r="AY501" s="250" t="s">
        <v>136</v>
      </c>
    </row>
    <row r="502" s="13" customFormat="1">
      <c r="A502" s="13"/>
      <c r="B502" s="229"/>
      <c r="C502" s="230"/>
      <c r="D502" s="231" t="s">
        <v>146</v>
      </c>
      <c r="E502" s="232" t="s">
        <v>1</v>
      </c>
      <c r="F502" s="233" t="s">
        <v>336</v>
      </c>
      <c r="G502" s="230"/>
      <c r="H502" s="232" t="s">
        <v>1</v>
      </c>
      <c r="I502" s="234"/>
      <c r="J502" s="230"/>
      <c r="K502" s="230"/>
      <c r="L502" s="235"/>
      <c r="M502" s="236"/>
      <c r="N502" s="237"/>
      <c r="O502" s="237"/>
      <c r="P502" s="237"/>
      <c r="Q502" s="237"/>
      <c r="R502" s="237"/>
      <c r="S502" s="237"/>
      <c r="T502" s="23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9" t="s">
        <v>146</v>
      </c>
      <c r="AU502" s="239" t="s">
        <v>144</v>
      </c>
      <c r="AV502" s="13" t="s">
        <v>81</v>
      </c>
      <c r="AW502" s="13" t="s">
        <v>30</v>
      </c>
      <c r="AX502" s="13" t="s">
        <v>73</v>
      </c>
      <c r="AY502" s="239" t="s">
        <v>136</v>
      </c>
    </row>
    <row r="503" s="14" customFormat="1">
      <c r="A503" s="14"/>
      <c r="B503" s="240"/>
      <c r="C503" s="241"/>
      <c r="D503" s="231" t="s">
        <v>146</v>
      </c>
      <c r="E503" s="242" t="s">
        <v>1</v>
      </c>
      <c r="F503" s="243" t="s">
        <v>254</v>
      </c>
      <c r="G503" s="241"/>
      <c r="H503" s="244">
        <v>2.125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146</v>
      </c>
      <c r="AU503" s="250" t="s">
        <v>144</v>
      </c>
      <c r="AV503" s="14" t="s">
        <v>144</v>
      </c>
      <c r="AW503" s="14" t="s">
        <v>30</v>
      </c>
      <c r="AX503" s="14" t="s">
        <v>73</v>
      </c>
      <c r="AY503" s="250" t="s">
        <v>136</v>
      </c>
    </row>
    <row r="504" s="15" customFormat="1">
      <c r="A504" s="15"/>
      <c r="B504" s="251"/>
      <c r="C504" s="252"/>
      <c r="D504" s="231" t="s">
        <v>146</v>
      </c>
      <c r="E504" s="253" t="s">
        <v>1</v>
      </c>
      <c r="F504" s="254" t="s">
        <v>159</v>
      </c>
      <c r="G504" s="252"/>
      <c r="H504" s="255">
        <v>15.760999999999999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1" t="s">
        <v>146</v>
      </c>
      <c r="AU504" s="261" t="s">
        <v>144</v>
      </c>
      <c r="AV504" s="15" t="s">
        <v>143</v>
      </c>
      <c r="AW504" s="15" t="s">
        <v>30</v>
      </c>
      <c r="AX504" s="15" t="s">
        <v>81</v>
      </c>
      <c r="AY504" s="261" t="s">
        <v>136</v>
      </c>
    </row>
    <row r="505" s="12" customFormat="1" ht="22.8" customHeight="1">
      <c r="A505" s="12"/>
      <c r="B505" s="199"/>
      <c r="C505" s="200"/>
      <c r="D505" s="201" t="s">
        <v>72</v>
      </c>
      <c r="E505" s="213" t="s">
        <v>478</v>
      </c>
      <c r="F505" s="213" t="s">
        <v>479</v>
      </c>
      <c r="G505" s="200"/>
      <c r="H505" s="200"/>
      <c r="I505" s="203"/>
      <c r="J505" s="214">
        <f>BK505</f>
        <v>0</v>
      </c>
      <c r="K505" s="200"/>
      <c r="L505" s="205"/>
      <c r="M505" s="206"/>
      <c r="N505" s="207"/>
      <c r="O505" s="207"/>
      <c r="P505" s="208">
        <f>SUM(P506:P512)</f>
        <v>0</v>
      </c>
      <c r="Q505" s="207"/>
      <c r="R505" s="208">
        <f>SUM(R506:R512)</f>
        <v>0</v>
      </c>
      <c r="S505" s="207"/>
      <c r="T505" s="209">
        <f>SUM(T506:T512)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0" t="s">
        <v>81</v>
      </c>
      <c r="AT505" s="211" t="s">
        <v>72</v>
      </c>
      <c r="AU505" s="211" t="s">
        <v>81</v>
      </c>
      <c r="AY505" s="210" t="s">
        <v>136</v>
      </c>
      <c r="BK505" s="212">
        <f>SUM(BK506:BK512)</f>
        <v>0</v>
      </c>
    </row>
    <row r="506" s="2" customFormat="1" ht="24.15" customHeight="1">
      <c r="A506" s="38"/>
      <c r="B506" s="39"/>
      <c r="C506" s="215" t="s">
        <v>480</v>
      </c>
      <c r="D506" s="215" t="s">
        <v>139</v>
      </c>
      <c r="E506" s="216" t="s">
        <v>481</v>
      </c>
      <c r="F506" s="217" t="s">
        <v>482</v>
      </c>
      <c r="G506" s="218" t="s">
        <v>151</v>
      </c>
      <c r="H506" s="219">
        <v>7.25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</v>
      </c>
      <c r="T506" s="226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143</v>
      </c>
      <c r="AT506" s="227" t="s">
        <v>139</v>
      </c>
      <c r="AU506" s="227" t="s">
        <v>144</v>
      </c>
      <c r="AY506" s="17" t="s">
        <v>136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144</v>
      </c>
      <c r="BK506" s="228">
        <f>ROUND(I506*H506,2)</f>
        <v>0</v>
      </c>
      <c r="BL506" s="17" t="s">
        <v>143</v>
      </c>
      <c r="BM506" s="227" t="s">
        <v>483</v>
      </c>
    </row>
    <row r="507" s="2" customFormat="1" ht="33" customHeight="1">
      <c r="A507" s="38"/>
      <c r="B507" s="39"/>
      <c r="C507" s="215" t="s">
        <v>484</v>
      </c>
      <c r="D507" s="215" t="s">
        <v>139</v>
      </c>
      <c r="E507" s="216" t="s">
        <v>485</v>
      </c>
      <c r="F507" s="217" t="s">
        <v>486</v>
      </c>
      <c r="G507" s="218" t="s">
        <v>151</v>
      </c>
      <c r="H507" s="219">
        <v>181.25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143</v>
      </c>
      <c r="AT507" s="227" t="s">
        <v>139</v>
      </c>
      <c r="AU507" s="227" t="s">
        <v>144</v>
      </c>
      <c r="AY507" s="17" t="s">
        <v>136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144</v>
      </c>
      <c r="BK507" s="228">
        <f>ROUND(I507*H507,2)</f>
        <v>0</v>
      </c>
      <c r="BL507" s="17" t="s">
        <v>143</v>
      </c>
      <c r="BM507" s="227" t="s">
        <v>487</v>
      </c>
    </row>
    <row r="508" s="14" customFormat="1">
      <c r="A508" s="14"/>
      <c r="B508" s="240"/>
      <c r="C508" s="241"/>
      <c r="D508" s="231" t="s">
        <v>146</v>
      </c>
      <c r="E508" s="241"/>
      <c r="F508" s="243" t="s">
        <v>488</v>
      </c>
      <c r="G508" s="241"/>
      <c r="H508" s="244">
        <v>181.25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146</v>
      </c>
      <c r="AU508" s="250" t="s">
        <v>144</v>
      </c>
      <c r="AV508" s="14" t="s">
        <v>144</v>
      </c>
      <c r="AW508" s="14" t="s">
        <v>4</v>
      </c>
      <c r="AX508" s="14" t="s">
        <v>81</v>
      </c>
      <c r="AY508" s="250" t="s">
        <v>136</v>
      </c>
    </row>
    <row r="509" s="2" customFormat="1" ht="24.15" customHeight="1">
      <c r="A509" s="38"/>
      <c r="B509" s="39"/>
      <c r="C509" s="215" t="s">
        <v>489</v>
      </c>
      <c r="D509" s="215" t="s">
        <v>139</v>
      </c>
      <c r="E509" s="216" t="s">
        <v>490</v>
      </c>
      <c r="F509" s="217" t="s">
        <v>491</v>
      </c>
      <c r="G509" s="218" t="s">
        <v>151</v>
      </c>
      <c r="H509" s="219">
        <v>7.25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</v>
      </c>
      <c r="T509" s="226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143</v>
      </c>
      <c r="AT509" s="227" t="s">
        <v>139</v>
      </c>
      <c r="AU509" s="227" t="s">
        <v>144</v>
      </c>
      <c r="AY509" s="17" t="s">
        <v>136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144</v>
      </c>
      <c r="BK509" s="228">
        <f>ROUND(I509*H509,2)</f>
        <v>0</v>
      </c>
      <c r="BL509" s="17" t="s">
        <v>143</v>
      </c>
      <c r="BM509" s="227" t="s">
        <v>492</v>
      </c>
    </row>
    <row r="510" s="2" customFormat="1" ht="24.15" customHeight="1">
      <c r="A510" s="38"/>
      <c r="B510" s="39"/>
      <c r="C510" s="215" t="s">
        <v>493</v>
      </c>
      <c r="D510" s="215" t="s">
        <v>139</v>
      </c>
      <c r="E510" s="216" t="s">
        <v>494</v>
      </c>
      <c r="F510" s="217" t="s">
        <v>495</v>
      </c>
      <c r="G510" s="218" t="s">
        <v>151</v>
      </c>
      <c r="H510" s="219">
        <v>137.75</v>
      </c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143</v>
      </c>
      <c r="AT510" s="227" t="s">
        <v>139</v>
      </c>
      <c r="AU510" s="227" t="s">
        <v>144</v>
      </c>
      <c r="AY510" s="17" t="s">
        <v>136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144</v>
      </c>
      <c r="BK510" s="228">
        <f>ROUND(I510*H510,2)</f>
        <v>0</v>
      </c>
      <c r="BL510" s="17" t="s">
        <v>143</v>
      </c>
      <c r="BM510" s="227" t="s">
        <v>496</v>
      </c>
    </row>
    <row r="511" s="14" customFormat="1">
      <c r="A511" s="14"/>
      <c r="B511" s="240"/>
      <c r="C511" s="241"/>
      <c r="D511" s="231" t="s">
        <v>146</v>
      </c>
      <c r="E511" s="241"/>
      <c r="F511" s="243" t="s">
        <v>497</v>
      </c>
      <c r="G511" s="241"/>
      <c r="H511" s="244">
        <v>137.75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146</v>
      </c>
      <c r="AU511" s="250" t="s">
        <v>144</v>
      </c>
      <c r="AV511" s="14" t="s">
        <v>144</v>
      </c>
      <c r="AW511" s="14" t="s">
        <v>4</v>
      </c>
      <c r="AX511" s="14" t="s">
        <v>81</v>
      </c>
      <c r="AY511" s="250" t="s">
        <v>136</v>
      </c>
    </row>
    <row r="512" s="2" customFormat="1" ht="33" customHeight="1">
      <c r="A512" s="38"/>
      <c r="B512" s="39"/>
      <c r="C512" s="215" t="s">
        <v>450</v>
      </c>
      <c r="D512" s="215" t="s">
        <v>139</v>
      </c>
      <c r="E512" s="216" t="s">
        <v>498</v>
      </c>
      <c r="F512" s="217" t="s">
        <v>499</v>
      </c>
      <c r="G512" s="218" t="s">
        <v>151</v>
      </c>
      <c r="H512" s="219">
        <v>7.25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0</v>
      </c>
      <c r="R512" s="225">
        <f>Q512*H512</f>
        <v>0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143</v>
      </c>
      <c r="AT512" s="227" t="s">
        <v>139</v>
      </c>
      <c r="AU512" s="227" t="s">
        <v>144</v>
      </c>
      <c r="AY512" s="17" t="s">
        <v>136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144</v>
      </c>
      <c r="BK512" s="228">
        <f>ROUND(I512*H512,2)</f>
        <v>0</v>
      </c>
      <c r="BL512" s="17" t="s">
        <v>143</v>
      </c>
      <c r="BM512" s="227" t="s">
        <v>500</v>
      </c>
    </row>
    <row r="513" s="12" customFormat="1" ht="22.8" customHeight="1">
      <c r="A513" s="12"/>
      <c r="B513" s="199"/>
      <c r="C513" s="200"/>
      <c r="D513" s="201" t="s">
        <v>72</v>
      </c>
      <c r="E513" s="213" t="s">
        <v>501</v>
      </c>
      <c r="F513" s="213" t="s">
        <v>502</v>
      </c>
      <c r="G513" s="200"/>
      <c r="H513" s="200"/>
      <c r="I513" s="203"/>
      <c r="J513" s="214">
        <f>BK513</f>
        <v>0</v>
      </c>
      <c r="K513" s="200"/>
      <c r="L513" s="205"/>
      <c r="M513" s="206"/>
      <c r="N513" s="207"/>
      <c r="O513" s="207"/>
      <c r="P513" s="208">
        <f>SUM(P514:P516)</f>
        <v>0</v>
      </c>
      <c r="Q513" s="207"/>
      <c r="R513" s="208">
        <f>SUM(R514:R516)</f>
        <v>0</v>
      </c>
      <c r="S513" s="207"/>
      <c r="T513" s="209">
        <f>SUM(T514:T516)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0" t="s">
        <v>81</v>
      </c>
      <c r="AT513" s="211" t="s">
        <v>72</v>
      </c>
      <c r="AU513" s="211" t="s">
        <v>81</v>
      </c>
      <c r="AY513" s="210" t="s">
        <v>136</v>
      </c>
      <c r="BK513" s="212">
        <f>SUM(BK514:BK516)</f>
        <v>0</v>
      </c>
    </row>
    <row r="514" s="2" customFormat="1" ht="24.15" customHeight="1">
      <c r="A514" s="38"/>
      <c r="B514" s="39"/>
      <c r="C514" s="215" t="s">
        <v>503</v>
      </c>
      <c r="D514" s="215" t="s">
        <v>139</v>
      </c>
      <c r="E514" s="216" t="s">
        <v>504</v>
      </c>
      <c r="F514" s="217" t="s">
        <v>505</v>
      </c>
      <c r="G514" s="218" t="s">
        <v>151</v>
      </c>
      <c r="H514" s="219">
        <v>5.2439999999999998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143</v>
      </c>
      <c r="AT514" s="227" t="s">
        <v>139</v>
      </c>
      <c r="AU514" s="227" t="s">
        <v>144</v>
      </c>
      <c r="AY514" s="17" t="s">
        <v>136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144</v>
      </c>
      <c r="BK514" s="228">
        <f>ROUND(I514*H514,2)</f>
        <v>0</v>
      </c>
      <c r="BL514" s="17" t="s">
        <v>143</v>
      </c>
      <c r="BM514" s="227" t="s">
        <v>506</v>
      </c>
    </row>
    <row r="515" s="2" customFormat="1" ht="24.15" customHeight="1">
      <c r="A515" s="38"/>
      <c r="B515" s="39"/>
      <c r="C515" s="215" t="s">
        <v>507</v>
      </c>
      <c r="D515" s="215" t="s">
        <v>139</v>
      </c>
      <c r="E515" s="216" t="s">
        <v>508</v>
      </c>
      <c r="F515" s="217" t="s">
        <v>509</v>
      </c>
      <c r="G515" s="218" t="s">
        <v>151</v>
      </c>
      <c r="H515" s="219">
        <v>10.488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143</v>
      </c>
      <c r="AT515" s="227" t="s">
        <v>139</v>
      </c>
      <c r="AU515" s="227" t="s">
        <v>144</v>
      </c>
      <c r="AY515" s="17" t="s">
        <v>136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144</v>
      </c>
      <c r="BK515" s="228">
        <f>ROUND(I515*H515,2)</f>
        <v>0</v>
      </c>
      <c r="BL515" s="17" t="s">
        <v>143</v>
      </c>
      <c r="BM515" s="227" t="s">
        <v>510</v>
      </c>
    </row>
    <row r="516" s="14" customFormat="1">
      <c r="A516" s="14"/>
      <c r="B516" s="240"/>
      <c r="C516" s="241"/>
      <c r="D516" s="231" t="s">
        <v>146</v>
      </c>
      <c r="E516" s="241"/>
      <c r="F516" s="243" t="s">
        <v>511</v>
      </c>
      <c r="G516" s="241"/>
      <c r="H516" s="244">
        <v>10.488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0" t="s">
        <v>146</v>
      </c>
      <c r="AU516" s="250" t="s">
        <v>144</v>
      </c>
      <c r="AV516" s="14" t="s">
        <v>144</v>
      </c>
      <c r="AW516" s="14" t="s">
        <v>4</v>
      </c>
      <c r="AX516" s="14" t="s">
        <v>81</v>
      </c>
      <c r="AY516" s="250" t="s">
        <v>136</v>
      </c>
    </row>
    <row r="517" s="12" customFormat="1" ht="25.92" customHeight="1">
      <c r="A517" s="12"/>
      <c r="B517" s="199"/>
      <c r="C517" s="200"/>
      <c r="D517" s="201" t="s">
        <v>72</v>
      </c>
      <c r="E517" s="202" t="s">
        <v>512</v>
      </c>
      <c r="F517" s="202" t="s">
        <v>513</v>
      </c>
      <c r="G517" s="200"/>
      <c r="H517" s="200"/>
      <c r="I517" s="203"/>
      <c r="J517" s="204">
        <f>BK517</f>
        <v>0</v>
      </c>
      <c r="K517" s="200"/>
      <c r="L517" s="205"/>
      <c r="M517" s="206"/>
      <c r="N517" s="207"/>
      <c r="O517" s="207"/>
      <c r="P517" s="208">
        <f>P518+P543+P609+P681+P698+P752+P765+P776+P840+P1094+P1131+P1140+P1200+P1221+P1266+P1338+P1394+P1455+P1642</f>
        <v>0</v>
      </c>
      <c r="Q517" s="207"/>
      <c r="R517" s="208">
        <f>R518+R543+R609+R681+R698+R752+R765+R776+R840+R1094+R1131+R1140+R1200+R1221+R1266+R1338+R1394+R1455+R1642</f>
        <v>1.5363928999999998</v>
      </c>
      <c r="S517" s="207"/>
      <c r="T517" s="209">
        <f>T518+T543+T609+T681+T698+T752+T765+T776+T840+T1094+T1131+T1140+T1200+T1221+T1266+T1338+T1394+T1455+T1642</f>
        <v>1.0642584800000001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0" t="s">
        <v>144</v>
      </c>
      <c r="AT517" s="211" t="s">
        <v>72</v>
      </c>
      <c r="AU517" s="211" t="s">
        <v>73</v>
      </c>
      <c r="AY517" s="210" t="s">
        <v>136</v>
      </c>
      <c r="BK517" s="212">
        <f>BK518+BK543+BK609+BK681+BK698+BK752+BK765+BK776+BK840+BK1094+BK1131+BK1140+BK1200+BK1221+BK1266+BK1338+BK1394+BK1455+BK1642</f>
        <v>0</v>
      </c>
    </row>
    <row r="518" s="12" customFormat="1" ht="22.8" customHeight="1">
      <c r="A518" s="12"/>
      <c r="B518" s="199"/>
      <c r="C518" s="200"/>
      <c r="D518" s="201" t="s">
        <v>72</v>
      </c>
      <c r="E518" s="213" t="s">
        <v>514</v>
      </c>
      <c r="F518" s="213" t="s">
        <v>515</v>
      </c>
      <c r="G518" s="200"/>
      <c r="H518" s="200"/>
      <c r="I518" s="203"/>
      <c r="J518" s="214">
        <f>BK518</f>
        <v>0</v>
      </c>
      <c r="K518" s="200"/>
      <c r="L518" s="205"/>
      <c r="M518" s="206"/>
      <c r="N518" s="207"/>
      <c r="O518" s="207"/>
      <c r="P518" s="208">
        <f>SUM(P519:P542)</f>
        <v>0</v>
      </c>
      <c r="Q518" s="207"/>
      <c r="R518" s="208">
        <f>SUM(R519:R542)</f>
        <v>0.039787459999999997</v>
      </c>
      <c r="S518" s="207"/>
      <c r="T518" s="209">
        <f>SUM(T519:T542)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0" t="s">
        <v>144</v>
      </c>
      <c r="AT518" s="211" t="s">
        <v>72</v>
      </c>
      <c r="AU518" s="211" t="s">
        <v>81</v>
      </c>
      <c r="AY518" s="210" t="s">
        <v>136</v>
      </c>
      <c r="BK518" s="212">
        <f>SUM(BK519:BK542)</f>
        <v>0</v>
      </c>
    </row>
    <row r="519" s="2" customFormat="1" ht="33" customHeight="1">
      <c r="A519" s="38"/>
      <c r="B519" s="39"/>
      <c r="C519" s="215" t="s">
        <v>516</v>
      </c>
      <c r="D519" s="215" t="s">
        <v>139</v>
      </c>
      <c r="E519" s="216" t="s">
        <v>517</v>
      </c>
      <c r="F519" s="217" t="s">
        <v>518</v>
      </c>
      <c r="G519" s="218" t="s">
        <v>176</v>
      </c>
      <c r="H519" s="219">
        <v>3.7189999999999999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0.0044999999999999997</v>
      </c>
      <c r="R519" s="225">
        <f>Q519*H519</f>
        <v>0.016735499999999997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277</v>
      </c>
      <c r="AT519" s="227" t="s">
        <v>139</v>
      </c>
      <c r="AU519" s="227" t="s">
        <v>144</v>
      </c>
      <c r="AY519" s="17" t="s">
        <v>136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144</v>
      </c>
      <c r="BK519" s="228">
        <f>ROUND(I519*H519,2)</f>
        <v>0</v>
      </c>
      <c r="BL519" s="17" t="s">
        <v>277</v>
      </c>
      <c r="BM519" s="227" t="s">
        <v>519</v>
      </c>
    </row>
    <row r="520" s="13" customFormat="1">
      <c r="A520" s="13"/>
      <c r="B520" s="229"/>
      <c r="C520" s="230"/>
      <c r="D520" s="231" t="s">
        <v>146</v>
      </c>
      <c r="E520" s="232" t="s">
        <v>1</v>
      </c>
      <c r="F520" s="233" t="s">
        <v>216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146</v>
      </c>
      <c r="AU520" s="239" t="s">
        <v>144</v>
      </c>
      <c r="AV520" s="13" t="s">
        <v>81</v>
      </c>
      <c r="AW520" s="13" t="s">
        <v>30</v>
      </c>
      <c r="AX520" s="13" t="s">
        <v>73</v>
      </c>
      <c r="AY520" s="239" t="s">
        <v>136</v>
      </c>
    </row>
    <row r="521" s="14" customFormat="1">
      <c r="A521" s="14"/>
      <c r="B521" s="240"/>
      <c r="C521" s="241"/>
      <c r="D521" s="231" t="s">
        <v>146</v>
      </c>
      <c r="E521" s="242" t="s">
        <v>1</v>
      </c>
      <c r="F521" s="243" t="s">
        <v>217</v>
      </c>
      <c r="G521" s="241"/>
      <c r="H521" s="244">
        <v>3.7189999999999999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146</v>
      </c>
      <c r="AU521" s="250" t="s">
        <v>144</v>
      </c>
      <c r="AV521" s="14" t="s">
        <v>144</v>
      </c>
      <c r="AW521" s="14" t="s">
        <v>30</v>
      </c>
      <c r="AX521" s="14" t="s">
        <v>73</v>
      </c>
      <c r="AY521" s="250" t="s">
        <v>136</v>
      </c>
    </row>
    <row r="522" s="15" customFormat="1">
      <c r="A522" s="15"/>
      <c r="B522" s="251"/>
      <c r="C522" s="252"/>
      <c r="D522" s="231" t="s">
        <v>146</v>
      </c>
      <c r="E522" s="253" t="s">
        <v>1</v>
      </c>
      <c r="F522" s="254" t="s">
        <v>159</v>
      </c>
      <c r="G522" s="252"/>
      <c r="H522" s="255">
        <v>3.7189999999999999</v>
      </c>
      <c r="I522" s="256"/>
      <c r="J522" s="252"/>
      <c r="K522" s="252"/>
      <c r="L522" s="257"/>
      <c r="M522" s="258"/>
      <c r="N522" s="259"/>
      <c r="O522" s="259"/>
      <c r="P522" s="259"/>
      <c r="Q522" s="259"/>
      <c r="R522" s="259"/>
      <c r="S522" s="259"/>
      <c r="T522" s="260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1" t="s">
        <v>146</v>
      </c>
      <c r="AU522" s="261" t="s">
        <v>144</v>
      </c>
      <c r="AV522" s="15" t="s">
        <v>143</v>
      </c>
      <c r="AW522" s="15" t="s">
        <v>30</v>
      </c>
      <c r="AX522" s="15" t="s">
        <v>81</v>
      </c>
      <c r="AY522" s="261" t="s">
        <v>136</v>
      </c>
    </row>
    <row r="523" s="2" customFormat="1" ht="24.15" customHeight="1">
      <c r="A523" s="38"/>
      <c r="B523" s="39"/>
      <c r="C523" s="215" t="s">
        <v>520</v>
      </c>
      <c r="D523" s="215" t="s">
        <v>139</v>
      </c>
      <c r="E523" s="216" t="s">
        <v>521</v>
      </c>
      <c r="F523" s="217" t="s">
        <v>522</v>
      </c>
      <c r="G523" s="218" t="s">
        <v>191</v>
      </c>
      <c r="H523" s="219">
        <v>8.1199999999999992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</v>
      </c>
      <c r="T523" s="226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277</v>
      </c>
      <c r="AT523" s="227" t="s">
        <v>139</v>
      </c>
      <c r="AU523" s="227" t="s">
        <v>144</v>
      </c>
      <c r="AY523" s="17" t="s">
        <v>136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144</v>
      </c>
      <c r="BK523" s="228">
        <f>ROUND(I523*H523,2)</f>
        <v>0</v>
      </c>
      <c r="BL523" s="17" t="s">
        <v>277</v>
      </c>
      <c r="BM523" s="227" t="s">
        <v>523</v>
      </c>
    </row>
    <row r="524" s="13" customFormat="1">
      <c r="A524" s="13"/>
      <c r="B524" s="229"/>
      <c r="C524" s="230"/>
      <c r="D524" s="231" t="s">
        <v>146</v>
      </c>
      <c r="E524" s="232" t="s">
        <v>1</v>
      </c>
      <c r="F524" s="233" t="s">
        <v>524</v>
      </c>
      <c r="G524" s="230"/>
      <c r="H524" s="232" t="s">
        <v>1</v>
      </c>
      <c r="I524" s="234"/>
      <c r="J524" s="230"/>
      <c r="K524" s="230"/>
      <c r="L524" s="235"/>
      <c r="M524" s="236"/>
      <c r="N524" s="237"/>
      <c r="O524" s="237"/>
      <c r="P524" s="237"/>
      <c r="Q524" s="237"/>
      <c r="R524" s="237"/>
      <c r="S524" s="237"/>
      <c r="T524" s="23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9" t="s">
        <v>146</v>
      </c>
      <c r="AU524" s="239" t="s">
        <v>144</v>
      </c>
      <c r="AV524" s="13" t="s">
        <v>81</v>
      </c>
      <c r="AW524" s="13" t="s">
        <v>30</v>
      </c>
      <c r="AX524" s="13" t="s">
        <v>73</v>
      </c>
      <c r="AY524" s="239" t="s">
        <v>136</v>
      </c>
    </row>
    <row r="525" s="14" customFormat="1">
      <c r="A525" s="14"/>
      <c r="B525" s="240"/>
      <c r="C525" s="241"/>
      <c r="D525" s="231" t="s">
        <v>146</v>
      </c>
      <c r="E525" s="242" t="s">
        <v>1</v>
      </c>
      <c r="F525" s="243" t="s">
        <v>525</v>
      </c>
      <c r="G525" s="241"/>
      <c r="H525" s="244">
        <v>8.1199999999999992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0" t="s">
        <v>146</v>
      </c>
      <c r="AU525" s="250" t="s">
        <v>144</v>
      </c>
      <c r="AV525" s="14" t="s">
        <v>144</v>
      </c>
      <c r="AW525" s="14" t="s">
        <v>30</v>
      </c>
      <c r="AX525" s="14" t="s">
        <v>73</v>
      </c>
      <c r="AY525" s="250" t="s">
        <v>136</v>
      </c>
    </row>
    <row r="526" s="15" customFormat="1">
      <c r="A526" s="15"/>
      <c r="B526" s="251"/>
      <c r="C526" s="252"/>
      <c r="D526" s="231" t="s">
        <v>146</v>
      </c>
      <c r="E526" s="253" t="s">
        <v>1</v>
      </c>
      <c r="F526" s="254" t="s">
        <v>159</v>
      </c>
      <c r="G526" s="252"/>
      <c r="H526" s="255">
        <v>8.1199999999999992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1" t="s">
        <v>146</v>
      </c>
      <c r="AU526" s="261" t="s">
        <v>144</v>
      </c>
      <c r="AV526" s="15" t="s">
        <v>143</v>
      </c>
      <c r="AW526" s="15" t="s">
        <v>30</v>
      </c>
      <c r="AX526" s="15" t="s">
        <v>81</v>
      </c>
      <c r="AY526" s="261" t="s">
        <v>136</v>
      </c>
    </row>
    <row r="527" s="2" customFormat="1" ht="16.5" customHeight="1">
      <c r="A527" s="38"/>
      <c r="B527" s="39"/>
      <c r="C527" s="262" t="s">
        <v>526</v>
      </c>
      <c r="D527" s="262" t="s">
        <v>160</v>
      </c>
      <c r="E527" s="263" t="s">
        <v>527</v>
      </c>
      <c r="F527" s="264" t="s">
        <v>528</v>
      </c>
      <c r="G527" s="265" t="s">
        <v>191</v>
      </c>
      <c r="H527" s="266">
        <v>8.9320000000000004</v>
      </c>
      <c r="I527" s="267"/>
      <c r="J527" s="268">
        <f>ROUND(I527*H527,2)</f>
        <v>0</v>
      </c>
      <c r="K527" s="269"/>
      <c r="L527" s="270"/>
      <c r="M527" s="271" t="s">
        <v>1</v>
      </c>
      <c r="N527" s="272" t="s">
        <v>39</v>
      </c>
      <c r="O527" s="91"/>
      <c r="P527" s="225">
        <f>O527*H527</f>
        <v>0</v>
      </c>
      <c r="Q527" s="225">
        <v>3.0000000000000001E-05</v>
      </c>
      <c r="R527" s="225">
        <f>Q527*H527</f>
        <v>0.00026796000000000003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354</v>
      </c>
      <c r="AT527" s="227" t="s">
        <v>160</v>
      </c>
      <c r="AU527" s="227" t="s">
        <v>144</v>
      </c>
      <c r="AY527" s="17" t="s">
        <v>136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144</v>
      </c>
      <c r="BK527" s="228">
        <f>ROUND(I527*H527,2)</f>
        <v>0</v>
      </c>
      <c r="BL527" s="17" t="s">
        <v>277</v>
      </c>
      <c r="BM527" s="227" t="s">
        <v>529</v>
      </c>
    </row>
    <row r="528" s="14" customFormat="1">
      <c r="A528" s="14"/>
      <c r="B528" s="240"/>
      <c r="C528" s="241"/>
      <c r="D528" s="231" t="s">
        <v>146</v>
      </c>
      <c r="E528" s="242" t="s">
        <v>1</v>
      </c>
      <c r="F528" s="243" t="s">
        <v>530</v>
      </c>
      <c r="G528" s="241"/>
      <c r="H528" s="244">
        <v>8.1199999999999992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146</v>
      </c>
      <c r="AU528" s="250" t="s">
        <v>144</v>
      </c>
      <c r="AV528" s="14" t="s">
        <v>144</v>
      </c>
      <c r="AW528" s="14" t="s">
        <v>30</v>
      </c>
      <c r="AX528" s="14" t="s">
        <v>81</v>
      </c>
      <c r="AY528" s="250" t="s">
        <v>136</v>
      </c>
    </row>
    <row r="529" s="14" customFormat="1">
      <c r="A529" s="14"/>
      <c r="B529" s="240"/>
      <c r="C529" s="241"/>
      <c r="D529" s="231" t="s">
        <v>146</v>
      </c>
      <c r="E529" s="241"/>
      <c r="F529" s="243" t="s">
        <v>531</v>
      </c>
      <c r="G529" s="241"/>
      <c r="H529" s="244">
        <v>8.9320000000000004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146</v>
      </c>
      <c r="AU529" s="250" t="s">
        <v>144</v>
      </c>
      <c r="AV529" s="14" t="s">
        <v>144</v>
      </c>
      <c r="AW529" s="14" t="s">
        <v>4</v>
      </c>
      <c r="AX529" s="14" t="s">
        <v>81</v>
      </c>
      <c r="AY529" s="250" t="s">
        <v>136</v>
      </c>
    </row>
    <row r="530" s="2" customFormat="1" ht="24.15" customHeight="1">
      <c r="A530" s="38"/>
      <c r="B530" s="39"/>
      <c r="C530" s="215" t="s">
        <v>532</v>
      </c>
      <c r="D530" s="215" t="s">
        <v>139</v>
      </c>
      <c r="E530" s="216" t="s">
        <v>533</v>
      </c>
      <c r="F530" s="217" t="s">
        <v>534</v>
      </c>
      <c r="G530" s="218" t="s">
        <v>170</v>
      </c>
      <c r="H530" s="219">
        <v>6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277</v>
      </c>
      <c r="AT530" s="227" t="s">
        <v>139</v>
      </c>
      <c r="AU530" s="227" t="s">
        <v>144</v>
      </c>
      <c r="AY530" s="17" t="s">
        <v>136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144</v>
      </c>
      <c r="BK530" s="228">
        <f>ROUND(I530*H530,2)</f>
        <v>0</v>
      </c>
      <c r="BL530" s="17" t="s">
        <v>277</v>
      </c>
      <c r="BM530" s="227" t="s">
        <v>535</v>
      </c>
    </row>
    <row r="531" s="14" customFormat="1">
      <c r="A531" s="14"/>
      <c r="B531" s="240"/>
      <c r="C531" s="241"/>
      <c r="D531" s="231" t="s">
        <v>146</v>
      </c>
      <c r="E531" s="242" t="s">
        <v>1</v>
      </c>
      <c r="F531" s="243" t="s">
        <v>180</v>
      </c>
      <c r="G531" s="241"/>
      <c r="H531" s="244">
        <v>6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146</v>
      </c>
      <c r="AU531" s="250" t="s">
        <v>144</v>
      </c>
      <c r="AV531" s="14" t="s">
        <v>144</v>
      </c>
      <c r="AW531" s="14" t="s">
        <v>30</v>
      </c>
      <c r="AX531" s="14" t="s">
        <v>81</v>
      </c>
      <c r="AY531" s="250" t="s">
        <v>136</v>
      </c>
    </row>
    <row r="532" s="2" customFormat="1" ht="16.5" customHeight="1">
      <c r="A532" s="38"/>
      <c r="B532" s="39"/>
      <c r="C532" s="262" t="s">
        <v>536</v>
      </c>
      <c r="D532" s="262" t="s">
        <v>160</v>
      </c>
      <c r="E532" s="263" t="s">
        <v>537</v>
      </c>
      <c r="F532" s="264" t="s">
        <v>538</v>
      </c>
      <c r="G532" s="265" t="s">
        <v>170</v>
      </c>
      <c r="H532" s="266">
        <v>1</v>
      </c>
      <c r="I532" s="267"/>
      <c r="J532" s="268">
        <f>ROUND(I532*H532,2)</f>
        <v>0</v>
      </c>
      <c r="K532" s="269"/>
      <c r="L532" s="270"/>
      <c r="M532" s="271" t="s">
        <v>1</v>
      </c>
      <c r="N532" s="272" t="s">
        <v>39</v>
      </c>
      <c r="O532" s="91"/>
      <c r="P532" s="225">
        <f>O532*H532</f>
        <v>0</v>
      </c>
      <c r="Q532" s="225">
        <v>3.0000000000000001E-05</v>
      </c>
      <c r="R532" s="225">
        <f>Q532*H532</f>
        <v>3.0000000000000001E-05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354</v>
      </c>
      <c r="AT532" s="227" t="s">
        <v>160</v>
      </c>
      <c r="AU532" s="227" t="s">
        <v>144</v>
      </c>
      <c r="AY532" s="17" t="s">
        <v>136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144</v>
      </c>
      <c r="BK532" s="228">
        <f>ROUND(I532*H532,2)</f>
        <v>0</v>
      </c>
      <c r="BL532" s="17" t="s">
        <v>277</v>
      </c>
      <c r="BM532" s="227" t="s">
        <v>539</v>
      </c>
    </row>
    <row r="533" s="14" customFormat="1">
      <c r="A533" s="14"/>
      <c r="B533" s="240"/>
      <c r="C533" s="241"/>
      <c r="D533" s="231" t="s">
        <v>146</v>
      </c>
      <c r="E533" s="242" t="s">
        <v>1</v>
      </c>
      <c r="F533" s="243" t="s">
        <v>81</v>
      </c>
      <c r="G533" s="241"/>
      <c r="H533" s="244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146</v>
      </c>
      <c r="AU533" s="250" t="s">
        <v>144</v>
      </c>
      <c r="AV533" s="14" t="s">
        <v>144</v>
      </c>
      <c r="AW533" s="14" t="s">
        <v>30</v>
      </c>
      <c r="AX533" s="14" t="s">
        <v>81</v>
      </c>
      <c r="AY533" s="250" t="s">
        <v>136</v>
      </c>
    </row>
    <row r="534" s="2" customFormat="1" ht="16.5" customHeight="1">
      <c r="A534" s="38"/>
      <c r="B534" s="39"/>
      <c r="C534" s="262" t="s">
        <v>540</v>
      </c>
      <c r="D534" s="262" t="s">
        <v>160</v>
      </c>
      <c r="E534" s="263" t="s">
        <v>541</v>
      </c>
      <c r="F534" s="264" t="s">
        <v>542</v>
      </c>
      <c r="G534" s="265" t="s">
        <v>170</v>
      </c>
      <c r="H534" s="266">
        <v>5</v>
      </c>
      <c r="I534" s="267"/>
      <c r="J534" s="268">
        <f>ROUND(I534*H534,2)</f>
        <v>0</v>
      </c>
      <c r="K534" s="269"/>
      <c r="L534" s="270"/>
      <c r="M534" s="271" t="s">
        <v>1</v>
      </c>
      <c r="N534" s="272" t="s">
        <v>39</v>
      </c>
      <c r="O534" s="91"/>
      <c r="P534" s="225">
        <f>O534*H534</f>
        <v>0</v>
      </c>
      <c r="Q534" s="225">
        <v>4.0000000000000003E-05</v>
      </c>
      <c r="R534" s="225">
        <f>Q534*H534</f>
        <v>0.00020000000000000001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354</v>
      </c>
      <c r="AT534" s="227" t="s">
        <v>160</v>
      </c>
      <c r="AU534" s="227" t="s">
        <v>144</v>
      </c>
      <c r="AY534" s="17" t="s">
        <v>136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144</v>
      </c>
      <c r="BK534" s="228">
        <f>ROUND(I534*H534,2)</f>
        <v>0</v>
      </c>
      <c r="BL534" s="17" t="s">
        <v>277</v>
      </c>
      <c r="BM534" s="227" t="s">
        <v>543</v>
      </c>
    </row>
    <row r="535" s="14" customFormat="1">
      <c r="A535" s="14"/>
      <c r="B535" s="240"/>
      <c r="C535" s="241"/>
      <c r="D535" s="231" t="s">
        <v>146</v>
      </c>
      <c r="E535" s="242" t="s">
        <v>1</v>
      </c>
      <c r="F535" s="243" t="s">
        <v>173</v>
      </c>
      <c r="G535" s="241"/>
      <c r="H535" s="244">
        <v>5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146</v>
      </c>
      <c r="AU535" s="250" t="s">
        <v>144</v>
      </c>
      <c r="AV535" s="14" t="s">
        <v>144</v>
      </c>
      <c r="AW535" s="14" t="s">
        <v>30</v>
      </c>
      <c r="AX535" s="14" t="s">
        <v>81</v>
      </c>
      <c r="AY535" s="250" t="s">
        <v>136</v>
      </c>
    </row>
    <row r="536" s="2" customFormat="1" ht="24.15" customHeight="1">
      <c r="A536" s="38"/>
      <c r="B536" s="39"/>
      <c r="C536" s="215" t="s">
        <v>544</v>
      </c>
      <c r="D536" s="215" t="s">
        <v>139</v>
      </c>
      <c r="E536" s="216" t="s">
        <v>545</v>
      </c>
      <c r="F536" s="217" t="s">
        <v>546</v>
      </c>
      <c r="G536" s="218" t="s">
        <v>176</v>
      </c>
      <c r="H536" s="219">
        <v>5.0119999999999996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0.0044999999999999997</v>
      </c>
      <c r="R536" s="225">
        <f>Q536*H536</f>
        <v>0.022553999999999998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277</v>
      </c>
      <c r="AT536" s="227" t="s">
        <v>139</v>
      </c>
      <c r="AU536" s="227" t="s">
        <v>144</v>
      </c>
      <c r="AY536" s="17" t="s">
        <v>136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144</v>
      </c>
      <c r="BK536" s="228">
        <f>ROUND(I536*H536,2)</f>
        <v>0</v>
      </c>
      <c r="BL536" s="17" t="s">
        <v>277</v>
      </c>
      <c r="BM536" s="227" t="s">
        <v>547</v>
      </c>
    </row>
    <row r="537" s="13" customFormat="1">
      <c r="A537" s="13"/>
      <c r="B537" s="229"/>
      <c r="C537" s="230"/>
      <c r="D537" s="231" t="s">
        <v>146</v>
      </c>
      <c r="E537" s="232" t="s">
        <v>1</v>
      </c>
      <c r="F537" s="233" t="s">
        <v>548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146</v>
      </c>
      <c r="AU537" s="239" t="s">
        <v>144</v>
      </c>
      <c r="AV537" s="13" t="s">
        <v>81</v>
      </c>
      <c r="AW537" s="13" t="s">
        <v>30</v>
      </c>
      <c r="AX537" s="13" t="s">
        <v>73</v>
      </c>
      <c r="AY537" s="239" t="s">
        <v>136</v>
      </c>
    </row>
    <row r="538" s="14" customFormat="1">
      <c r="A538" s="14"/>
      <c r="B538" s="240"/>
      <c r="C538" s="241"/>
      <c r="D538" s="231" t="s">
        <v>146</v>
      </c>
      <c r="E538" s="242" t="s">
        <v>1</v>
      </c>
      <c r="F538" s="243" t="s">
        <v>549</v>
      </c>
      <c r="G538" s="241"/>
      <c r="H538" s="244">
        <v>5.0119999999999996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146</v>
      </c>
      <c r="AU538" s="250" t="s">
        <v>144</v>
      </c>
      <c r="AV538" s="14" t="s">
        <v>144</v>
      </c>
      <c r="AW538" s="14" t="s">
        <v>30</v>
      </c>
      <c r="AX538" s="14" t="s">
        <v>73</v>
      </c>
      <c r="AY538" s="250" t="s">
        <v>136</v>
      </c>
    </row>
    <row r="539" s="15" customFormat="1">
      <c r="A539" s="15"/>
      <c r="B539" s="251"/>
      <c r="C539" s="252"/>
      <c r="D539" s="231" t="s">
        <v>146</v>
      </c>
      <c r="E539" s="253" t="s">
        <v>1</v>
      </c>
      <c r="F539" s="254" t="s">
        <v>159</v>
      </c>
      <c r="G539" s="252"/>
      <c r="H539" s="255">
        <v>5.0119999999999996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1" t="s">
        <v>146</v>
      </c>
      <c r="AU539" s="261" t="s">
        <v>144</v>
      </c>
      <c r="AV539" s="15" t="s">
        <v>143</v>
      </c>
      <c r="AW539" s="15" t="s">
        <v>30</v>
      </c>
      <c r="AX539" s="15" t="s">
        <v>81</v>
      </c>
      <c r="AY539" s="261" t="s">
        <v>136</v>
      </c>
    </row>
    <row r="540" s="2" customFormat="1" ht="33" customHeight="1">
      <c r="A540" s="38"/>
      <c r="B540" s="39"/>
      <c r="C540" s="215" t="s">
        <v>550</v>
      </c>
      <c r="D540" s="215" t="s">
        <v>139</v>
      </c>
      <c r="E540" s="216" t="s">
        <v>551</v>
      </c>
      <c r="F540" s="217" t="s">
        <v>552</v>
      </c>
      <c r="G540" s="218" t="s">
        <v>151</v>
      </c>
      <c r="H540" s="219">
        <v>0.040000000000000001</v>
      </c>
      <c r="I540" s="220"/>
      <c r="J540" s="221">
        <f>ROUND(I540*H540,2)</f>
        <v>0</v>
      </c>
      <c r="K540" s="222"/>
      <c r="L540" s="44"/>
      <c r="M540" s="223" t="s">
        <v>1</v>
      </c>
      <c r="N540" s="224" t="s">
        <v>39</v>
      </c>
      <c r="O540" s="91"/>
      <c r="P540" s="225">
        <f>O540*H540</f>
        <v>0</v>
      </c>
      <c r="Q540" s="225">
        <v>0</v>
      </c>
      <c r="R540" s="225">
        <f>Q540*H540</f>
        <v>0</v>
      </c>
      <c r="S540" s="225">
        <v>0</v>
      </c>
      <c r="T540" s="226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7" t="s">
        <v>277</v>
      </c>
      <c r="AT540" s="227" t="s">
        <v>139</v>
      </c>
      <c r="AU540" s="227" t="s">
        <v>144</v>
      </c>
      <c r="AY540" s="17" t="s">
        <v>136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144</v>
      </c>
      <c r="BK540" s="228">
        <f>ROUND(I540*H540,2)</f>
        <v>0</v>
      </c>
      <c r="BL540" s="17" t="s">
        <v>277</v>
      </c>
      <c r="BM540" s="227" t="s">
        <v>553</v>
      </c>
    </row>
    <row r="541" s="2" customFormat="1" ht="37.8" customHeight="1">
      <c r="A541" s="38"/>
      <c r="B541" s="39"/>
      <c r="C541" s="215" t="s">
        <v>554</v>
      </c>
      <c r="D541" s="215" t="s">
        <v>139</v>
      </c>
      <c r="E541" s="216" t="s">
        <v>555</v>
      </c>
      <c r="F541" s="217" t="s">
        <v>556</v>
      </c>
      <c r="G541" s="218" t="s">
        <v>151</v>
      </c>
      <c r="H541" s="219">
        <v>0.080000000000000002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39</v>
      </c>
      <c r="O541" s="91"/>
      <c r="P541" s="225">
        <f>O541*H541</f>
        <v>0</v>
      </c>
      <c r="Q541" s="225">
        <v>0</v>
      </c>
      <c r="R541" s="225">
        <f>Q541*H541</f>
        <v>0</v>
      </c>
      <c r="S541" s="225">
        <v>0</v>
      </c>
      <c r="T541" s="226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277</v>
      </c>
      <c r="AT541" s="227" t="s">
        <v>139</v>
      </c>
      <c r="AU541" s="227" t="s">
        <v>144</v>
      </c>
      <c r="AY541" s="17" t="s">
        <v>136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144</v>
      </c>
      <c r="BK541" s="228">
        <f>ROUND(I541*H541,2)</f>
        <v>0</v>
      </c>
      <c r="BL541" s="17" t="s">
        <v>277</v>
      </c>
      <c r="BM541" s="227" t="s">
        <v>557</v>
      </c>
    </row>
    <row r="542" s="14" customFormat="1">
      <c r="A542" s="14"/>
      <c r="B542" s="240"/>
      <c r="C542" s="241"/>
      <c r="D542" s="231" t="s">
        <v>146</v>
      </c>
      <c r="E542" s="241"/>
      <c r="F542" s="243" t="s">
        <v>558</v>
      </c>
      <c r="G542" s="241"/>
      <c r="H542" s="244">
        <v>0.080000000000000002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0" t="s">
        <v>146</v>
      </c>
      <c r="AU542" s="250" t="s">
        <v>144</v>
      </c>
      <c r="AV542" s="14" t="s">
        <v>144</v>
      </c>
      <c r="AW542" s="14" t="s">
        <v>4</v>
      </c>
      <c r="AX542" s="14" t="s">
        <v>81</v>
      </c>
      <c r="AY542" s="250" t="s">
        <v>136</v>
      </c>
    </row>
    <row r="543" s="12" customFormat="1" ht="22.8" customHeight="1">
      <c r="A543" s="12"/>
      <c r="B543" s="199"/>
      <c r="C543" s="200"/>
      <c r="D543" s="201" t="s">
        <v>72</v>
      </c>
      <c r="E543" s="213" t="s">
        <v>559</v>
      </c>
      <c r="F543" s="213" t="s">
        <v>560</v>
      </c>
      <c r="G543" s="200"/>
      <c r="H543" s="200"/>
      <c r="I543" s="203"/>
      <c r="J543" s="214">
        <f>BK543</f>
        <v>0</v>
      </c>
      <c r="K543" s="200"/>
      <c r="L543" s="205"/>
      <c r="M543" s="206"/>
      <c r="N543" s="207"/>
      <c r="O543" s="207"/>
      <c r="P543" s="208">
        <f>SUM(P544:P608)</f>
        <v>0</v>
      </c>
      <c r="Q543" s="207"/>
      <c r="R543" s="208">
        <f>SUM(R544:R608)</f>
        <v>0.016744999999999999</v>
      </c>
      <c r="S543" s="207"/>
      <c r="T543" s="209">
        <f>SUM(T544:T608)</f>
        <v>0.014579999999999999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0" t="s">
        <v>144</v>
      </c>
      <c r="AT543" s="211" t="s">
        <v>72</v>
      </c>
      <c r="AU543" s="211" t="s">
        <v>81</v>
      </c>
      <c r="AY543" s="210" t="s">
        <v>136</v>
      </c>
      <c r="BK543" s="212">
        <f>SUM(BK544:BK608)</f>
        <v>0</v>
      </c>
    </row>
    <row r="544" s="2" customFormat="1" ht="16.5" customHeight="1">
      <c r="A544" s="38"/>
      <c r="B544" s="39"/>
      <c r="C544" s="215" t="s">
        <v>561</v>
      </c>
      <c r="D544" s="215" t="s">
        <v>139</v>
      </c>
      <c r="E544" s="216" t="s">
        <v>562</v>
      </c>
      <c r="F544" s="217" t="s">
        <v>563</v>
      </c>
      <c r="G544" s="218" t="s">
        <v>170</v>
      </c>
      <c r="H544" s="219">
        <v>2</v>
      </c>
      <c r="I544" s="220"/>
      <c r="J544" s="221">
        <f>ROUND(I544*H544,2)</f>
        <v>0</v>
      </c>
      <c r="K544" s="222"/>
      <c r="L544" s="44"/>
      <c r="M544" s="223" t="s">
        <v>1</v>
      </c>
      <c r="N544" s="224" t="s">
        <v>39</v>
      </c>
      <c r="O544" s="91"/>
      <c r="P544" s="225">
        <f>O544*H544</f>
        <v>0</v>
      </c>
      <c r="Q544" s="225">
        <v>0.00109</v>
      </c>
      <c r="R544" s="225">
        <f>Q544*H544</f>
        <v>0.0021800000000000001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277</v>
      </c>
      <c r="AT544" s="227" t="s">
        <v>139</v>
      </c>
      <c r="AU544" s="227" t="s">
        <v>144</v>
      </c>
      <c r="AY544" s="17" t="s">
        <v>136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144</v>
      </c>
      <c r="BK544" s="228">
        <f>ROUND(I544*H544,2)</f>
        <v>0</v>
      </c>
      <c r="BL544" s="17" t="s">
        <v>277</v>
      </c>
      <c r="BM544" s="227" t="s">
        <v>564</v>
      </c>
    </row>
    <row r="545" s="13" customFormat="1">
      <c r="A545" s="13"/>
      <c r="B545" s="229"/>
      <c r="C545" s="230"/>
      <c r="D545" s="231" t="s">
        <v>146</v>
      </c>
      <c r="E545" s="232" t="s">
        <v>1</v>
      </c>
      <c r="F545" s="233" t="s">
        <v>565</v>
      </c>
      <c r="G545" s="230"/>
      <c r="H545" s="232" t="s">
        <v>1</v>
      </c>
      <c r="I545" s="234"/>
      <c r="J545" s="230"/>
      <c r="K545" s="230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146</v>
      </c>
      <c r="AU545" s="239" t="s">
        <v>144</v>
      </c>
      <c r="AV545" s="13" t="s">
        <v>81</v>
      </c>
      <c r="AW545" s="13" t="s">
        <v>30</v>
      </c>
      <c r="AX545" s="13" t="s">
        <v>73</v>
      </c>
      <c r="AY545" s="239" t="s">
        <v>136</v>
      </c>
    </row>
    <row r="546" s="14" customFormat="1">
      <c r="A546" s="14"/>
      <c r="B546" s="240"/>
      <c r="C546" s="241"/>
      <c r="D546" s="231" t="s">
        <v>146</v>
      </c>
      <c r="E546" s="242" t="s">
        <v>1</v>
      </c>
      <c r="F546" s="243" t="s">
        <v>566</v>
      </c>
      <c r="G546" s="241"/>
      <c r="H546" s="244">
        <v>2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146</v>
      </c>
      <c r="AU546" s="250" t="s">
        <v>144</v>
      </c>
      <c r="AV546" s="14" t="s">
        <v>144</v>
      </c>
      <c r="AW546" s="14" t="s">
        <v>30</v>
      </c>
      <c r="AX546" s="14" t="s">
        <v>81</v>
      </c>
      <c r="AY546" s="250" t="s">
        <v>136</v>
      </c>
    </row>
    <row r="547" s="2" customFormat="1" ht="16.5" customHeight="1">
      <c r="A547" s="38"/>
      <c r="B547" s="39"/>
      <c r="C547" s="215" t="s">
        <v>567</v>
      </c>
      <c r="D547" s="215" t="s">
        <v>139</v>
      </c>
      <c r="E547" s="216" t="s">
        <v>568</v>
      </c>
      <c r="F547" s="217" t="s">
        <v>569</v>
      </c>
      <c r="G547" s="218" t="s">
        <v>170</v>
      </c>
      <c r="H547" s="219">
        <v>2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0</v>
      </c>
      <c r="R547" s="225">
        <f>Q547*H547</f>
        <v>0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277</v>
      </c>
      <c r="AT547" s="227" t="s">
        <v>139</v>
      </c>
      <c r="AU547" s="227" t="s">
        <v>144</v>
      </c>
      <c r="AY547" s="17" t="s">
        <v>136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144</v>
      </c>
      <c r="BK547" s="228">
        <f>ROUND(I547*H547,2)</f>
        <v>0</v>
      </c>
      <c r="BL547" s="17" t="s">
        <v>277</v>
      </c>
      <c r="BM547" s="227" t="s">
        <v>570</v>
      </c>
    </row>
    <row r="548" s="13" customFormat="1">
      <c r="A548" s="13"/>
      <c r="B548" s="229"/>
      <c r="C548" s="230"/>
      <c r="D548" s="231" t="s">
        <v>146</v>
      </c>
      <c r="E548" s="232" t="s">
        <v>1</v>
      </c>
      <c r="F548" s="233" t="s">
        <v>571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146</v>
      </c>
      <c r="AU548" s="239" t="s">
        <v>144</v>
      </c>
      <c r="AV548" s="13" t="s">
        <v>81</v>
      </c>
      <c r="AW548" s="13" t="s">
        <v>30</v>
      </c>
      <c r="AX548" s="13" t="s">
        <v>73</v>
      </c>
      <c r="AY548" s="239" t="s">
        <v>136</v>
      </c>
    </row>
    <row r="549" s="14" customFormat="1">
      <c r="A549" s="14"/>
      <c r="B549" s="240"/>
      <c r="C549" s="241"/>
      <c r="D549" s="231" t="s">
        <v>146</v>
      </c>
      <c r="E549" s="242" t="s">
        <v>1</v>
      </c>
      <c r="F549" s="243" t="s">
        <v>81</v>
      </c>
      <c r="G549" s="241"/>
      <c r="H549" s="244">
        <v>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146</v>
      </c>
      <c r="AU549" s="250" t="s">
        <v>144</v>
      </c>
      <c r="AV549" s="14" t="s">
        <v>144</v>
      </c>
      <c r="AW549" s="14" t="s">
        <v>30</v>
      </c>
      <c r="AX549" s="14" t="s">
        <v>73</v>
      </c>
      <c r="AY549" s="250" t="s">
        <v>136</v>
      </c>
    </row>
    <row r="550" s="13" customFormat="1">
      <c r="A550" s="13"/>
      <c r="B550" s="229"/>
      <c r="C550" s="230"/>
      <c r="D550" s="231" t="s">
        <v>146</v>
      </c>
      <c r="E550" s="232" t="s">
        <v>1</v>
      </c>
      <c r="F550" s="233" t="s">
        <v>572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146</v>
      </c>
      <c r="AU550" s="239" t="s">
        <v>144</v>
      </c>
      <c r="AV550" s="13" t="s">
        <v>81</v>
      </c>
      <c r="AW550" s="13" t="s">
        <v>30</v>
      </c>
      <c r="AX550" s="13" t="s">
        <v>73</v>
      </c>
      <c r="AY550" s="239" t="s">
        <v>136</v>
      </c>
    </row>
    <row r="551" s="14" customFormat="1">
      <c r="A551" s="14"/>
      <c r="B551" s="240"/>
      <c r="C551" s="241"/>
      <c r="D551" s="231" t="s">
        <v>146</v>
      </c>
      <c r="E551" s="242" t="s">
        <v>1</v>
      </c>
      <c r="F551" s="243" t="s">
        <v>81</v>
      </c>
      <c r="G551" s="241"/>
      <c r="H551" s="244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146</v>
      </c>
      <c r="AU551" s="250" t="s">
        <v>144</v>
      </c>
      <c r="AV551" s="14" t="s">
        <v>144</v>
      </c>
      <c r="AW551" s="14" t="s">
        <v>30</v>
      </c>
      <c r="AX551" s="14" t="s">
        <v>73</v>
      </c>
      <c r="AY551" s="250" t="s">
        <v>136</v>
      </c>
    </row>
    <row r="552" s="15" customFormat="1">
      <c r="A552" s="15"/>
      <c r="B552" s="251"/>
      <c r="C552" s="252"/>
      <c r="D552" s="231" t="s">
        <v>146</v>
      </c>
      <c r="E552" s="253" t="s">
        <v>1</v>
      </c>
      <c r="F552" s="254" t="s">
        <v>159</v>
      </c>
      <c r="G552" s="252"/>
      <c r="H552" s="255">
        <v>2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1" t="s">
        <v>146</v>
      </c>
      <c r="AU552" s="261" t="s">
        <v>144</v>
      </c>
      <c r="AV552" s="15" t="s">
        <v>143</v>
      </c>
      <c r="AW552" s="15" t="s">
        <v>30</v>
      </c>
      <c r="AX552" s="15" t="s">
        <v>81</v>
      </c>
      <c r="AY552" s="261" t="s">
        <v>136</v>
      </c>
    </row>
    <row r="553" s="2" customFormat="1" ht="16.5" customHeight="1">
      <c r="A553" s="38"/>
      <c r="B553" s="39"/>
      <c r="C553" s="215" t="s">
        <v>573</v>
      </c>
      <c r="D553" s="215" t="s">
        <v>139</v>
      </c>
      <c r="E553" s="216" t="s">
        <v>574</v>
      </c>
      <c r="F553" s="217" t="s">
        <v>575</v>
      </c>
      <c r="G553" s="218" t="s">
        <v>170</v>
      </c>
      <c r="H553" s="219">
        <v>1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39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</v>
      </c>
      <c r="T553" s="22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277</v>
      </c>
      <c r="AT553" s="227" t="s">
        <v>139</v>
      </c>
      <c r="AU553" s="227" t="s">
        <v>144</v>
      </c>
      <c r="AY553" s="17" t="s">
        <v>136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144</v>
      </c>
      <c r="BK553" s="228">
        <f>ROUND(I553*H553,2)</f>
        <v>0</v>
      </c>
      <c r="BL553" s="17" t="s">
        <v>277</v>
      </c>
      <c r="BM553" s="227" t="s">
        <v>576</v>
      </c>
    </row>
    <row r="554" s="13" customFormat="1">
      <c r="A554" s="13"/>
      <c r="B554" s="229"/>
      <c r="C554" s="230"/>
      <c r="D554" s="231" t="s">
        <v>146</v>
      </c>
      <c r="E554" s="232" t="s">
        <v>1</v>
      </c>
      <c r="F554" s="233" t="s">
        <v>577</v>
      </c>
      <c r="G554" s="230"/>
      <c r="H554" s="232" t="s">
        <v>1</v>
      </c>
      <c r="I554" s="234"/>
      <c r="J554" s="230"/>
      <c r="K554" s="230"/>
      <c r="L554" s="235"/>
      <c r="M554" s="236"/>
      <c r="N554" s="237"/>
      <c r="O554" s="237"/>
      <c r="P554" s="237"/>
      <c r="Q554" s="237"/>
      <c r="R554" s="237"/>
      <c r="S554" s="237"/>
      <c r="T554" s="23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9" t="s">
        <v>146</v>
      </c>
      <c r="AU554" s="239" t="s">
        <v>144</v>
      </c>
      <c r="AV554" s="13" t="s">
        <v>81</v>
      </c>
      <c r="AW554" s="13" t="s">
        <v>30</v>
      </c>
      <c r="AX554" s="13" t="s">
        <v>73</v>
      </c>
      <c r="AY554" s="239" t="s">
        <v>136</v>
      </c>
    </row>
    <row r="555" s="14" customFormat="1">
      <c r="A555" s="14"/>
      <c r="B555" s="240"/>
      <c r="C555" s="241"/>
      <c r="D555" s="231" t="s">
        <v>146</v>
      </c>
      <c r="E555" s="242" t="s">
        <v>1</v>
      </c>
      <c r="F555" s="243" t="s">
        <v>81</v>
      </c>
      <c r="G555" s="241"/>
      <c r="H555" s="244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146</v>
      </c>
      <c r="AU555" s="250" t="s">
        <v>144</v>
      </c>
      <c r="AV555" s="14" t="s">
        <v>144</v>
      </c>
      <c r="AW555" s="14" t="s">
        <v>30</v>
      </c>
      <c r="AX555" s="14" t="s">
        <v>81</v>
      </c>
      <c r="AY555" s="250" t="s">
        <v>136</v>
      </c>
    </row>
    <row r="556" s="2" customFormat="1" ht="16.5" customHeight="1">
      <c r="A556" s="38"/>
      <c r="B556" s="39"/>
      <c r="C556" s="215" t="s">
        <v>578</v>
      </c>
      <c r="D556" s="215" t="s">
        <v>139</v>
      </c>
      <c r="E556" s="216" t="s">
        <v>579</v>
      </c>
      <c r="F556" s="217" t="s">
        <v>580</v>
      </c>
      <c r="G556" s="218" t="s">
        <v>170</v>
      </c>
      <c r="H556" s="219">
        <v>1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277</v>
      </c>
      <c r="AT556" s="227" t="s">
        <v>139</v>
      </c>
      <c r="AU556" s="227" t="s">
        <v>144</v>
      </c>
      <c r="AY556" s="17" t="s">
        <v>136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144</v>
      </c>
      <c r="BK556" s="228">
        <f>ROUND(I556*H556,2)</f>
        <v>0</v>
      </c>
      <c r="BL556" s="17" t="s">
        <v>277</v>
      </c>
      <c r="BM556" s="227" t="s">
        <v>581</v>
      </c>
    </row>
    <row r="557" s="13" customFormat="1">
      <c r="A557" s="13"/>
      <c r="B557" s="229"/>
      <c r="C557" s="230"/>
      <c r="D557" s="231" t="s">
        <v>146</v>
      </c>
      <c r="E557" s="232" t="s">
        <v>1</v>
      </c>
      <c r="F557" s="233" t="s">
        <v>379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146</v>
      </c>
      <c r="AU557" s="239" t="s">
        <v>144</v>
      </c>
      <c r="AV557" s="13" t="s">
        <v>81</v>
      </c>
      <c r="AW557" s="13" t="s">
        <v>30</v>
      </c>
      <c r="AX557" s="13" t="s">
        <v>73</v>
      </c>
      <c r="AY557" s="239" t="s">
        <v>136</v>
      </c>
    </row>
    <row r="558" s="14" customFormat="1">
      <c r="A558" s="14"/>
      <c r="B558" s="240"/>
      <c r="C558" s="241"/>
      <c r="D558" s="231" t="s">
        <v>146</v>
      </c>
      <c r="E558" s="242" t="s">
        <v>1</v>
      </c>
      <c r="F558" s="243" t="s">
        <v>81</v>
      </c>
      <c r="G558" s="241"/>
      <c r="H558" s="244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146</v>
      </c>
      <c r="AU558" s="250" t="s">
        <v>144</v>
      </c>
      <c r="AV558" s="14" t="s">
        <v>144</v>
      </c>
      <c r="AW558" s="14" t="s">
        <v>30</v>
      </c>
      <c r="AX558" s="14" t="s">
        <v>81</v>
      </c>
      <c r="AY558" s="250" t="s">
        <v>136</v>
      </c>
    </row>
    <row r="559" s="2" customFormat="1" ht="16.5" customHeight="1">
      <c r="A559" s="38"/>
      <c r="B559" s="39"/>
      <c r="C559" s="215" t="s">
        <v>582</v>
      </c>
      <c r="D559" s="215" t="s">
        <v>139</v>
      </c>
      <c r="E559" s="216" t="s">
        <v>583</v>
      </c>
      <c r="F559" s="217" t="s">
        <v>584</v>
      </c>
      <c r="G559" s="218" t="s">
        <v>191</v>
      </c>
      <c r="H559" s="219">
        <v>6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0.0020999999999999999</v>
      </c>
      <c r="T559" s="226">
        <f>S559*H559</f>
        <v>0.0126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277</v>
      </c>
      <c r="AT559" s="227" t="s">
        <v>139</v>
      </c>
      <c r="AU559" s="227" t="s">
        <v>144</v>
      </c>
      <c r="AY559" s="17" t="s">
        <v>136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144</v>
      </c>
      <c r="BK559" s="228">
        <f>ROUND(I559*H559,2)</f>
        <v>0</v>
      </c>
      <c r="BL559" s="17" t="s">
        <v>277</v>
      </c>
      <c r="BM559" s="227" t="s">
        <v>585</v>
      </c>
    </row>
    <row r="560" s="13" customFormat="1">
      <c r="A560" s="13"/>
      <c r="B560" s="229"/>
      <c r="C560" s="230"/>
      <c r="D560" s="231" t="s">
        <v>146</v>
      </c>
      <c r="E560" s="232" t="s">
        <v>1</v>
      </c>
      <c r="F560" s="233" t="s">
        <v>586</v>
      </c>
      <c r="G560" s="230"/>
      <c r="H560" s="232" t="s">
        <v>1</v>
      </c>
      <c r="I560" s="234"/>
      <c r="J560" s="230"/>
      <c r="K560" s="230"/>
      <c r="L560" s="235"/>
      <c r="M560" s="236"/>
      <c r="N560" s="237"/>
      <c r="O560" s="237"/>
      <c r="P560" s="237"/>
      <c r="Q560" s="237"/>
      <c r="R560" s="237"/>
      <c r="S560" s="237"/>
      <c r="T560" s="23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9" t="s">
        <v>146</v>
      </c>
      <c r="AU560" s="239" t="s">
        <v>144</v>
      </c>
      <c r="AV560" s="13" t="s">
        <v>81</v>
      </c>
      <c r="AW560" s="13" t="s">
        <v>30</v>
      </c>
      <c r="AX560" s="13" t="s">
        <v>73</v>
      </c>
      <c r="AY560" s="239" t="s">
        <v>136</v>
      </c>
    </row>
    <row r="561" s="14" customFormat="1">
      <c r="A561" s="14"/>
      <c r="B561" s="240"/>
      <c r="C561" s="241"/>
      <c r="D561" s="231" t="s">
        <v>146</v>
      </c>
      <c r="E561" s="242" t="s">
        <v>1</v>
      </c>
      <c r="F561" s="243" t="s">
        <v>180</v>
      </c>
      <c r="G561" s="241"/>
      <c r="H561" s="244">
        <v>6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0" t="s">
        <v>146</v>
      </c>
      <c r="AU561" s="250" t="s">
        <v>144</v>
      </c>
      <c r="AV561" s="14" t="s">
        <v>144</v>
      </c>
      <c r="AW561" s="14" t="s">
        <v>30</v>
      </c>
      <c r="AX561" s="14" t="s">
        <v>81</v>
      </c>
      <c r="AY561" s="250" t="s">
        <v>136</v>
      </c>
    </row>
    <row r="562" s="2" customFormat="1" ht="16.5" customHeight="1">
      <c r="A562" s="38"/>
      <c r="B562" s="39"/>
      <c r="C562" s="215" t="s">
        <v>587</v>
      </c>
      <c r="D562" s="215" t="s">
        <v>139</v>
      </c>
      <c r="E562" s="216" t="s">
        <v>588</v>
      </c>
      <c r="F562" s="217" t="s">
        <v>589</v>
      </c>
      <c r="G562" s="218" t="s">
        <v>191</v>
      </c>
      <c r="H562" s="219">
        <v>1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39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0.00198</v>
      </c>
      <c r="T562" s="226">
        <f>S562*H562</f>
        <v>0.00198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277</v>
      </c>
      <c r="AT562" s="227" t="s">
        <v>139</v>
      </c>
      <c r="AU562" s="227" t="s">
        <v>144</v>
      </c>
      <c r="AY562" s="17" t="s">
        <v>136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144</v>
      </c>
      <c r="BK562" s="228">
        <f>ROUND(I562*H562,2)</f>
        <v>0</v>
      </c>
      <c r="BL562" s="17" t="s">
        <v>277</v>
      </c>
      <c r="BM562" s="227" t="s">
        <v>590</v>
      </c>
    </row>
    <row r="563" s="13" customFormat="1">
      <c r="A563" s="13"/>
      <c r="B563" s="229"/>
      <c r="C563" s="230"/>
      <c r="D563" s="231" t="s">
        <v>146</v>
      </c>
      <c r="E563" s="232" t="s">
        <v>1</v>
      </c>
      <c r="F563" s="233" t="s">
        <v>379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146</v>
      </c>
      <c r="AU563" s="239" t="s">
        <v>144</v>
      </c>
      <c r="AV563" s="13" t="s">
        <v>81</v>
      </c>
      <c r="AW563" s="13" t="s">
        <v>30</v>
      </c>
      <c r="AX563" s="13" t="s">
        <v>73</v>
      </c>
      <c r="AY563" s="239" t="s">
        <v>136</v>
      </c>
    </row>
    <row r="564" s="14" customFormat="1">
      <c r="A564" s="14"/>
      <c r="B564" s="240"/>
      <c r="C564" s="241"/>
      <c r="D564" s="231" t="s">
        <v>146</v>
      </c>
      <c r="E564" s="242" t="s">
        <v>1</v>
      </c>
      <c r="F564" s="243" t="s">
        <v>81</v>
      </c>
      <c r="G564" s="241"/>
      <c r="H564" s="244">
        <v>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146</v>
      </c>
      <c r="AU564" s="250" t="s">
        <v>144</v>
      </c>
      <c r="AV564" s="14" t="s">
        <v>144</v>
      </c>
      <c r="AW564" s="14" t="s">
        <v>30</v>
      </c>
      <c r="AX564" s="14" t="s">
        <v>81</v>
      </c>
      <c r="AY564" s="250" t="s">
        <v>136</v>
      </c>
    </row>
    <row r="565" s="2" customFormat="1" ht="16.5" customHeight="1">
      <c r="A565" s="38"/>
      <c r="B565" s="39"/>
      <c r="C565" s="215" t="s">
        <v>591</v>
      </c>
      <c r="D565" s="215" t="s">
        <v>139</v>
      </c>
      <c r="E565" s="216" t="s">
        <v>592</v>
      </c>
      <c r="F565" s="217" t="s">
        <v>593</v>
      </c>
      <c r="G565" s="218" t="s">
        <v>170</v>
      </c>
      <c r="H565" s="219">
        <v>1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0.0017899999999999999</v>
      </c>
      <c r="R565" s="225">
        <f>Q565*H565</f>
        <v>0.0017899999999999999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277</v>
      </c>
      <c r="AT565" s="227" t="s">
        <v>139</v>
      </c>
      <c r="AU565" s="227" t="s">
        <v>144</v>
      </c>
      <c r="AY565" s="17" t="s">
        <v>136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144</v>
      </c>
      <c r="BK565" s="228">
        <f>ROUND(I565*H565,2)</f>
        <v>0</v>
      </c>
      <c r="BL565" s="17" t="s">
        <v>277</v>
      </c>
      <c r="BM565" s="227" t="s">
        <v>594</v>
      </c>
    </row>
    <row r="566" s="2" customFormat="1" ht="16.5" customHeight="1">
      <c r="A566" s="38"/>
      <c r="B566" s="39"/>
      <c r="C566" s="215" t="s">
        <v>595</v>
      </c>
      <c r="D566" s="215" t="s">
        <v>139</v>
      </c>
      <c r="E566" s="216" t="s">
        <v>596</v>
      </c>
      <c r="F566" s="217" t="s">
        <v>597</v>
      </c>
      <c r="G566" s="218" t="s">
        <v>191</v>
      </c>
      <c r="H566" s="219">
        <v>1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0.00040999999999999999</v>
      </c>
      <c r="R566" s="225">
        <f>Q566*H566</f>
        <v>0.00040999999999999999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277</v>
      </c>
      <c r="AT566" s="227" t="s">
        <v>139</v>
      </c>
      <c r="AU566" s="227" t="s">
        <v>144</v>
      </c>
      <c r="AY566" s="17" t="s">
        <v>136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144</v>
      </c>
      <c r="BK566" s="228">
        <f>ROUND(I566*H566,2)</f>
        <v>0</v>
      </c>
      <c r="BL566" s="17" t="s">
        <v>277</v>
      </c>
      <c r="BM566" s="227" t="s">
        <v>598</v>
      </c>
    </row>
    <row r="567" s="13" customFormat="1">
      <c r="A567" s="13"/>
      <c r="B567" s="229"/>
      <c r="C567" s="230"/>
      <c r="D567" s="231" t="s">
        <v>146</v>
      </c>
      <c r="E567" s="232" t="s">
        <v>1</v>
      </c>
      <c r="F567" s="233" t="s">
        <v>599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146</v>
      </c>
      <c r="AU567" s="239" t="s">
        <v>144</v>
      </c>
      <c r="AV567" s="13" t="s">
        <v>81</v>
      </c>
      <c r="AW567" s="13" t="s">
        <v>30</v>
      </c>
      <c r="AX567" s="13" t="s">
        <v>73</v>
      </c>
      <c r="AY567" s="239" t="s">
        <v>136</v>
      </c>
    </row>
    <row r="568" s="14" customFormat="1">
      <c r="A568" s="14"/>
      <c r="B568" s="240"/>
      <c r="C568" s="241"/>
      <c r="D568" s="231" t="s">
        <v>146</v>
      </c>
      <c r="E568" s="242" t="s">
        <v>1</v>
      </c>
      <c r="F568" s="243" t="s">
        <v>81</v>
      </c>
      <c r="G568" s="241"/>
      <c r="H568" s="244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146</v>
      </c>
      <c r="AU568" s="250" t="s">
        <v>144</v>
      </c>
      <c r="AV568" s="14" t="s">
        <v>144</v>
      </c>
      <c r="AW568" s="14" t="s">
        <v>30</v>
      </c>
      <c r="AX568" s="14" t="s">
        <v>81</v>
      </c>
      <c r="AY568" s="250" t="s">
        <v>136</v>
      </c>
    </row>
    <row r="569" s="2" customFormat="1" ht="16.5" customHeight="1">
      <c r="A569" s="38"/>
      <c r="B569" s="39"/>
      <c r="C569" s="215" t="s">
        <v>600</v>
      </c>
      <c r="D569" s="215" t="s">
        <v>139</v>
      </c>
      <c r="E569" s="216" t="s">
        <v>601</v>
      </c>
      <c r="F569" s="217" t="s">
        <v>602</v>
      </c>
      <c r="G569" s="218" t="s">
        <v>191</v>
      </c>
      <c r="H569" s="219">
        <v>7.5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0.00048000000000000001</v>
      </c>
      <c r="R569" s="225">
        <f>Q569*H569</f>
        <v>0.0035999999999999999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277</v>
      </c>
      <c r="AT569" s="227" t="s">
        <v>139</v>
      </c>
      <c r="AU569" s="227" t="s">
        <v>144</v>
      </c>
      <c r="AY569" s="17" t="s">
        <v>136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144</v>
      </c>
      <c r="BK569" s="228">
        <f>ROUND(I569*H569,2)</f>
        <v>0</v>
      </c>
      <c r="BL569" s="17" t="s">
        <v>277</v>
      </c>
      <c r="BM569" s="227" t="s">
        <v>603</v>
      </c>
    </row>
    <row r="570" s="13" customFormat="1">
      <c r="A570" s="13"/>
      <c r="B570" s="229"/>
      <c r="C570" s="230"/>
      <c r="D570" s="231" t="s">
        <v>146</v>
      </c>
      <c r="E570" s="232" t="s">
        <v>1</v>
      </c>
      <c r="F570" s="233" t="s">
        <v>599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146</v>
      </c>
      <c r="AU570" s="239" t="s">
        <v>144</v>
      </c>
      <c r="AV570" s="13" t="s">
        <v>81</v>
      </c>
      <c r="AW570" s="13" t="s">
        <v>30</v>
      </c>
      <c r="AX570" s="13" t="s">
        <v>73</v>
      </c>
      <c r="AY570" s="239" t="s">
        <v>136</v>
      </c>
    </row>
    <row r="571" s="14" customFormat="1">
      <c r="A571" s="14"/>
      <c r="B571" s="240"/>
      <c r="C571" s="241"/>
      <c r="D571" s="231" t="s">
        <v>146</v>
      </c>
      <c r="E571" s="242" t="s">
        <v>1</v>
      </c>
      <c r="F571" s="243" t="s">
        <v>420</v>
      </c>
      <c r="G571" s="241"/>
      <c r="H571" s="244">
        <v>1.5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146</v>
      </c>
      <c r="AU571" s="250" t="s">
        <v>144</v>
      </c>
      <c r="AV571" s="14" t="s">
        <v>144</v>
      </c>
      <c r="AW571" s="14" t="s">
        <v>30</v>
      </c>
      <c r="AX571" s="14" t="s">
        <v>73</v>
      </c>
      <c r="AY571" s="250" t="s">
        <v>136</v>
      </c>
    </row>
    <row r="572" s="13" customFormat="1">
      <c r="A572" s="13"/>
      <c r="B572" s="229"/>
      <c r="C572" s="230"/>
      <c r="D572" s="231" t="s">
        <v>146</v>
      </c>
      <c r="E572" s="232" t="s">
        <v>1</v>
      </c>
      <c r="F572" s="233" t="s">
        <v>604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146</v>
      </c>
      <c r="AU572" s="239" t="s">
        <v>144</v>
      </c>
      <c r="AV572" s="13" t="s">
        <v>81</v>
      </c>
      <c r="AW572" s="13" t="s">
        <v>30</v>
      </c>
      <c r="AX572" s="13" t="s">
        <v>73</v>
      </c>
      <c r="AY572" s="239" t="s">
        <v>136</v>
      </c>
    </row>
    <row r="573" s="14" customFormat="1">
      <c r="A573" s="14"/>
      <c r="B573" s="240"/>
      <c r="C573" s="241"/>
      <c r="D573" s="231" t="s">
        <v>146</v>
      </c>
      <c r="E573" s="242" t="s">
        <v>1</v>
      </c>
      <c r="F573" s="243" t="s">
        <v>180</v>
      </c>
      <c r="G573" s="241"/>
      <c r="H573" s="244">
        <v>6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146</v>
      </c>
      <c r="AU573" s="250" t="s">
        <v>144</v>
      </c>
      <c r="AV573" s="14" t="s">
        <v>144</v>
      </c>
      <c r="AW573" s="14" t="s">
        <v>30</v>
      </c>
      <c r="AX573" s="14" t="s">
        <v>73</v>
      </c>
      <c r="AY573" s="250" t="s">
        <v>136</v>
      </c>
    </row>
    <row r="574" s="15" customFormat="1">
      <c r="A574" s="15"/>
      <c r="B574" s="251"/>
      <c r="C574" s="252"/>
      <c r="D574" s="231" t="s">
        <v>146</v>
      </c>
      <c r="E574" s="253" t="s">
        <v>1</v>
      </c>
      <c r="F574" s="254" t="s">
        <v>159</v>
      </c>
      <c r="G574" s="252"/>
      <c r="H574" s="255">
        <v>7.5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1" t="s">
        <v>146</v>
      </c>
      <c r="AU574" s="261" t="s">
        <v>144</v>
      </c>
      <c r="AV574" s="15" t="s">
        <v>143</v>
      </c>
      <c r="AW574" s="15" t="s">
        <v>30</v>
      </c>
      <c r="AX574" s="15" t="s">
        <v>81</v>
      </c>
      <c r="AY574" s="261" t="s">
        <v>136</v>
      </c>
    </row>
    <row r="575" s="2" customFormat="1" ht="16.5" customHeight="1">
      <c r="A575" s="38"/>
      <c r="B575" s="39"/>
      <c r="C575" s="215" t="s">
        <v>605</v>
      </c>
      <c r="D575" s="215" t="s">
        <v>139</v>
      </c>
      <c r="E575" s="216" t="s">
        <v>606</v>
      </c>
      <c r="F575" s="217" t="s">
        <v>607</v>
      </c>
      <c r="G575" s="218" t="s">
        <v>191</v>
      </c>
      <c r="H575" s="219">
        <v>2.5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0.00071000000000000002</v>
      </c>
      <c r="R575" s="225">
        <f>Q575*H575</f>
        <v>0.0017750000000000001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277</v>
      </c>
      <c r="AT575" s="227" t="s">
        <v>139</v>
      </c>
      <c r="AU575" s="227" t="s">
        <v>144</v>
      </c>
      <c r="AY575" s="17" t="s">
        <v>136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144</v>
      </c>
      <c r="BK575" s="228">
        <f>ROUND(I575*H575,2)</f>
        <v>0</v>
      </c>
      <c r="BL575" s="17" t="s">
        <v>277</v>
      </c>
      <c r="BM575" s="227" t="s">
        <v>608</v>
      </c>
    </row>
    <row r="576" s="13" customFormat="1">
      <c r="A576" s="13"/>
      <c r="B576" s="229"/>
      <c r="C576" s="230"/>
      <c r="D576" s="231" t="s">
        <v>146</v>
      </c>
      <c r="E576" s="232" t="s">
        <v>1</v>
      </c>
      <c r="F576" s="233" t="s">
        <v>609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146</v>
      </c>
      <c r="AU576" s="239" t="s">
        <v>144</v>
      </c>
      <c r="AV576" s="13" t="s">
        <v>81</v>
      </c>
      <c r="AW576" s="13" t="s">
        <v>30</v>
      </c>
      <c r="AX576" s="13" t="s">
        <v>73</v>
      </c>
      <c r="AY576" s="239" t="s">
        <v>136</v>
      </c>
    </row>
    <row r="577" s="14" customFormat="1">
      <c r="A577" s="14"/>
      <c r="B577" s="240"/>
      <c r="C577" s="241"/>
      <c r="D577" s="231" t="s">
        <v>146</v>
      </c>
      <c r="E577" s="242" t="s">
        <v>1</v>
      </c>
      <c r="F577" s="243" t="s">
        <v>610</v>
      </c>
      <c r="G577" s="241"/>
      <c r="H577" s="244">
        <v>2.5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146</v>
      </c>
      <c r="AU577" s="250" t="s">
        <v>144</v>
      </c>
      <c r="AV577" s="14" t="s">
        <v>144</v>
      </c>
      <c r="AW577" s="14" t="s">
        <v>30</v>
      </c>
      <c r="AX577" s="14" t="s">
        <v>81</v>
      </c>
      <c r="AY577" s="250" t="s">
        <v>136</v>
      </c>
    </row>
    <row r="578" s="2" customFormat="1" ht="16.5" customHeight="1">
      <c r="A578" s="38"/>
      <c r="B578" s="39"/>
      <c r="C578" s="215" t="s">
        <v>611</v>
      </c>
      <c r="D578" s="215" t="s">
        <v>139</v>
      </c>
      <c r="E578" s="216" t="s">
        <v>612</v>
      </c>
      <c r="F578" s="217" t="s">
        <v>613</v>
      </c>
      <c r="G578" s="218" t="s">
        <v>191</v>
      </c>
      <c r="H578" s="219">
        <v>1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0.0022399999999999998</v>
      </c>
      <c r="R578" s="225">
        <f>Q578*H578</f>
        <v>0.0022399999999999998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277</v>
      </c>
      <c r="AT578" s="227" t="s">
        <v>139</v>
      </c>
      <c r="AU578" s="227" t="s">
        <v>144</v>
      </c>
      <c r="AY578" s="17" t="s">
        <v>136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144</v>
      </c>
      <c r="BK578" s="228">
        <f>ROUND(I578*H578,2)</f>
        <v>0</v>
      </c>
      <c r="BL578" s="17" t="s">
        <v>277</v>
      </c>
      <c r="BM578" s="227" t="s">
        <v>614</v>
      </c>
    </row>
    <row r="579" s="13" customFormat="1">
      <c r="A579" s="13"/>
      <c r="B579" s="229"/>
      <c r="C579" s="230"/>
      <c r="D579" s="231" t="s">
        <v>146</v>
      </c>
      <c r="E579" s="232" t="s">
        <v>1</v>
      </c>
      <c r="F579" s="233" t="s">
        <v>379</v>
      </c>
      <c r="G579" s="230"/>
      <c r="H579" s="232" t="s">
        <v>1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9" t="s">
        <v>146</v>
      </c>
      <c r="AU579" s="239" t="s">
        <v>144</v>
      </c>
      <c r="AV579" s="13" t="s">
        <v>81</v>
      </c>
      <c r="AW579" s="13" t="s">
        <v>30</v>
      </c>
      <c r="AX579" s="13" t="s">
        <v>73</v>
      </c>
      <c r="AY579" s="239" t="s">
        <v>136</v>
      </c>
    </row>
    <row r="580" s="14" customFormat="1">
      <c r="A580" s="14"/>
      <c r="B580" s="240"/>
      <c r="C580" s="241"/>
      <c r="D580" s="231" t="s">
        <v>146</v>
      </c>
      <c r="E580" s="242" t="s">
        <v>1</v>
      </c>
      <c r="F580" s="243" t="s">
        <v>81</v>
      </c>
      <c r="G580" s="241"/>
      <c r="H580" s="244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146</v>
      </c>
      <c r="AU580" s="250" t="s">
        <v>144</v>
      </c>
      <c r="AV580" s="14" t="s">
        <v>144</v>
      </c>
      <c r="AW580" s="14" t="s">
        <v>30</v>
      </c>
      <c r="AX580" s="14" t="s">
        <v>81</v>
      </c>
      <c r="AY580" s="250" t="s">
        <v>136</v>
      </c>
    </row>
    <row r="581" s="2" customFormat="1" ht="16.5" customHeight="1">
      <c r="A581" s="38"/>
      <c r="B581" s="39"/>
      <c r="C581" s="215" t="s">
        <v>615</v>
      </c>
      <c r="D581" s="215" t="s">
        <v>139</v>
      </c>
      <c r="E581" s="216" t="s">
        <v>616</v>
      </c>
      <c r="F581" s="217" t="s">
        <v>617</v>
      </c>
      <c r="G581" s="218" t="s">
        <v>170</v>
      </c>
      <c r="H581" s="219">
        <v>1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277</v>
      </c>
      <c r="AT581" s="227" t="s">
        <v>139</v>
      </c>
      <c r="AU581" s="227" t="s">
        <v>144</v>
      </c>
      <c r="AY581" s="17" t="s">
        <v>136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144</v>
      </c>
      <c r="BK581" s="228">
        <f>ROUND(I581*H581,2)</f>
        <v>0</v>
      </c>
      <c r="BL581" s="17" t="s">
        <v>277</v>
      </c>
      <c r="BM581" s="227" t="s">
        <v>618</v>
      </c>
    </row>
    <row r="582" s="13" customFormat="1">
      <c r="A582" s="13"/>
      <c r="B582" s="229"/>
      <c r="C582" s="230"/>
      <c r="D582" s="231" t="s">
        <v>146</v>
      </c>
      <c r="E582" s="232" t="s">
        <v>1</v>
      </c>
      <c r="F582" s="233" t="s">
        <v>599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146</v>
      </c>
      <c r="AU582" s="239" t="s">
        <v>144</v>
      </c>
      <c r="AV582" s="13" t="s">
        <v>81</v>
      </c>
      <c r="AW582" s="13" t="s">
        <v>30</v>
      </c>
      <c r="AX582" s="13" t="s">
        <v>73</v>
      </c>
      <c r="AY582" s="239" t="s">
        <v>136</v>
      </c>
    </row>
    <row r="583" s="14" customFormat="1">
      <c r="A583" s="14"/>
      <c r="B583" s="240"/>
      <c r="C583" s="241"/>
      <c r="D583" s="231" t="s">
        <v>146</v>
      </c>
      <c r="E583" s="242" t="s">
        <v>1</v>
      </c>
      <c r="F583" s="243" t="s">
        <v>81</v>
      </c>
      <c r="G583" s="241"/>
      <c r="H583" s="244">
        <v>1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146</v>
      </c>
      <c r="AU583" s="250" t="s">
        <v>144</v>
      </c>
      <c r="AV583" s="14" t="s">
        <v>144</v>
      </c>
      <c r="AW583" s="14" t="s">
        <v>30</v>
      </c>
      <c r="AX583" s="14" t="s">
        <v>73</v>
      </c>
      <c r="AY583" s="250" t="s">
        <v>136</v>
      </c>
    </row>
    <row r="584" s="15" customFormat="1">
      <c r="A584" s="15"/>
      <c r="B584" s="251"/>
      <c r="C584" s="252"/>
      <c r="D584" s="231" t="s">
        <v>146</v>
      </c>
      <c r="E584" s="253" t="s">
        <v>1</v>
      </c>
      <c r="F584" s="254" t="s">
        <v>159</v>
      </c>
      <c r="G584" s="252"/>
      <c r="H584" s="255">
        <v>1</v>
      </c>
      <c r="I584" s="256"/>
      <c r="J584" s="252"/>
      <c r="K584" s="252"/>
      <c r="L584" s="257"/>
      <c r="M584" s="258"/>
      <c r="N584" s="259"/>
      <c r="O584" s="259"/>
      <c r="P584" s="259"/>
      <c r="Q584" s="259"/>
      <c r="R584" s="259"/>
      <c r="S584" s="259"/>
      <c r="T584" s="260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1" t="s">
        <v>146</v>
      </c>
      <c r="AU584" s="261" t="s">
        <v>144</v>
      </c>
      <c r="AV584" s="15" t="s">
        <v>143</v>
      </c>
      <c r="AW584" s="15" t="s">
        <v>30</v>
      </c>
      <c r="AX584" s="15" t="s">
        <v>81</v>
      </c>
      <c r="AY584" s="261" t="s">
        <v>136</v>
      </c>
    </row>
    <row r="585" s="2" customFormat="1" ht="16.5" customHeight="1">
      <c r="A585" s="38"/>
      <c r="B585" s="39"/>
      <c r="C585" s="215" t="s">
        <v>619</v>
      </c>
      <c r="D585" s="215" t="s">
        <v>139</v>
      </c>
      <c r="E585" s="216" t="s">
        <v>620</v>
      </c>
      <c r="F585" s="217" t="s">
        <v>621</v>
      </c>
      <c r="G585" s="218" t="s">
        <v>170</v>
      </c>
      <c r="H585" s="219">
        <v>3</v>
      </c>
      <c r="I585" s="220"/>
      <c r="J585" s="221">
        <f>ROUND(I585*H585,2)</f>
        <v>0</v>
      </c>
      <c r="K585" s="222"/>
      <c r="L585" s="44"/>
      <c r="M585" s="223" t="s">
        <v>1</v>
      </c>
      <c r="N585" s="224" t="s">
        <v>39</v>
      </c>
      <c r="O585" s="91"/>
      <c r="P585" s="225">
        <f>O585*H585</f>
        <v>0</v>
      </c>
      <c r="Q585" s="225">
        <v>0</v>
      </c>
      <c r="R585" s="225">
        <f>Q585*H585</f>
        <v>0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277</v>
      </c>
      <c r="AT585" s="227" t="s">
        <v>139</v>
      </c>
      <c r="AU585" s="227" t="s">
        <v>144</v>
      </c>
      <c r="AY585" s="17" t="s">
        <v>136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144</v>
      </c>
      <c r="BK585" s="228">
        <f>ROUND(I585*H585,2)</f>
        <v>0</v>
      </c>
      <c r="BL585" s="17" t="s">
        <v>277</v>
      </c>
      <c r="BM585" s="227" t="s">
        <v>622</v>
      </c>
    </row>
    <row r="586" s="13" customFormat="1">
      <c r="A586" s="13"/>
      <c r="B586" s="229"/>
      <c r="C586" s="230"/>
      <c r="D586" s="231" t="s">
        <v>146</v>
      </c>
      <c r="E586" s="232" t="s">
        <v>1</v>
      </c>
      <c r="F586" s="233" t="s">
        <v>623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146</v>
      </c>
      <c r="AU586" s="239" t="s">
        <v>144</v>
      </c>
      <c r="AV586" s="13" t="s">
        <v>81</v>
      </c>
      <c r="AW586" s="13" t="s">
        <v>30</v>
      </c>
      <c r="AX586" s="13" t="s">
        <v>73</v>
      </c>
      <c r="AY586" s="239" t="s">
        <v>136</v>
      </c>
    </row>
    <row r="587" s="14" customFormat="1">
      <c r="A587" s="14"/>
      <c r="B587" s="240"/>
      <c r="C587" s="241"/>
      <c r="D587" s="231" t="s">
        <v>146</v>
      </c>
      <c r="E587" s="242" t="s">
        <v>1</v>
      </c>
      <c r="F587" s="243" t="s">
        <v>624</v>
      </c>
      <c r="G587" s="241"/>
      <c r="H587" s="244">
        <v>3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146</v>
      </c>
      <c r="AU587" s="250" t="s">
        <v>144</v>
      </c>
      <c r="AV587" s="14" t="s">
        <v>144</v>
      </c>
      <c r="AW587" s="14" t="s">
        <v>30</v>
      </c>
      <c r="AX587" s="14" t="s">
        <v>81</v>
      </c>
      <c r="AY587" s="250" t="s">
        <v>136</v>
      </c>
    </row>
    <row r="588" s="2" customFormat="1" ht="16.5" customHeight="1">
      <c r="A588" s="38"/>
      <c r="B588" s="39"/>
      <c r="C588" s="215" t="s">
        <v>625</v>
      </c>
      <c r="D588" s="215" t="s">
        <v>139</v>
      </c>
      <c r="E588" s="216" t="s">
        <v>626</v>
      </c>
      <c r="F588" s="217" t="s">
        <v>627</v>
      </c>
      <c r="G588" s="218" t="s">
        <v>170</v>
      </c>
      <c r="H588" s="219">
        <v>1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39</v>
      </c>
      <c r="O588" s="91"/>
      <c r="P588" s="225">
        <f>O588*H588</f>
        <v>0</v>
      </c>
      <c r="Q588" s="225">
        <v>0</v>
      </c>
      <c r="R588" s="225">
        <f>Q588*H588</f>
        <v>0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277</v>
      </c>
      <c r="AT588" s="227" t="s">
        <v>139</v>
      </c>
      <c r="AU588" s="227" t="s">
        <v>144</v>
      </c>
      <c r="AY588" s="17" t="s">
        <v>136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144</v>
      </c>
      <c r="BK588" s="228">
        <f>ROUND(I588*H588,2)</f>
        <v>0</v>
      </c>
      <c r="BL588" s="17" t="s">
        <v>277</v>
      </c>
      <c r="BM588" s="227" t="s">
        <v>628</v>
      </c>
    </row>
    <row r="589" s="13" customFormat="1">
      <c r="A589" s="13"/>
      <c r="B589" s="229"/>
      <c r="C589" s="230"/>
      <c r="D589" s="231" t="s">
        <v>146</v>
      </c>
      <c r="E589" s="232" t="s">
        <v>1</v>
      </c>
      <c r="F589" s="233" t="s">
        <v>629</v>
      </c>
      <c r="G589" s="230"/>
      <c r="H589" s="232" t="s">
        <v>1</v>
      </c>
      <c r="I589" s="234"/>
      <c r="J589" s="230"/>
      <c r="K589" s="230"/>
      <c r="L589" s="235"/>
      <c r="M589" s="236"/>
      <c r="N589" s="237"/>
      <c r="O589" s="237"/>
      <c r="P589" s="237"/>
      <c r="Q589" s="237"/>
      <c r="R589" s="237"/>
      <c r="S589" s="237"/>
      <c r="T589" s="23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9" t="s">
        <v>146</v>
      </c>
      <c r="AU589" s="239" t="s">
        <v>144</v>
      </c>
      <c r="AV589" s="13" t="s">
        <v>81</v>
      </c>
      <c r="AW589" s="13" t="s">
        <v>30</v>
      </c>
      <c r="AX589" s="13" t="s">
        <v>73</v>
      </c>
      <c r="AY589" s="239" t="s">
        <v>136</v>
      </c>
    </row>
    <row r="590" s="14" customFormat="1">
      <c r="A590" s="14"/>
      <c r="B590" s="240"/>
      <c r="C590" s="241"/>
      <c r="D590" s="231" t="s">
        <v>146</v>
      </c>
      <c r="E590" s="242" t="s">
        <v>1</v>
      </c>
      <c r="F590" s="243" t="s">
        <v>81</v>
      </c>
      <c r="G590" s="241"/>
      <c r="H590" s="244">
        <v>1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146</v>
      </c>
      <c r="AU590" s="250" t="s">
        <v>144</v>
      </c>
      <c r="AV590" s="14" t="s">
        <v>144</v>
      </c>
      <c r="AW590" s="14" t="s">
        <v>30</v>
      </c>
      <c r="AX590" s="14" t="s">
        <v>81</v>
      </c>
      <c r="AY590" s="250" t="s">
        <v>136</v>
      </c>
    </row>
    <row r="591" s="2" customFormat="1" ht="21.75" customHeight="1">
      <c r="A591" s="38"/>
      <c r="B591" s="39"/>
      <c r="C591" s="215" t="s">
        <v>630</v>
      </c>
      <c r="D591" s="215" t="s">
        <v>139</v>
      </c>
      <c r="E591" s="216" t="s">
        <v>631</v>
      </c>
      <c r="F591" s="217" t="s">
        <v>632</v>
      </c>
      <c r="G591" s="218" t="s">
        <v>170</v>
      </c>
      <c r="H591" s="219">
        <v>1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0</v>
      </c>
      <c r="R591" s="225">
        <f>Q591*H591</f>
        <v>0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277</v>
      </c>
      <c r="AT591" s="227" t="s">
        <v>139</v>
      </c>
      <c r="AU591" s="227" t="s">
        <v>144</v>
      </c>
      <c r="AY591" s="17" t="s">
        <v>136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144</v>
      </c>
      <c r="BK591" s="228">
        <f>ROUND(I591*H591,2)</f>
        <v>0</v>
      </c>
      <c r="BL591" s="17" t="s">
        <v>277</v>
      </c>
      <c r="BM591" s="227" t="s">
        <v>633</v>
      </c>
    </row>
    <row r="592" s="13" customFormat="1">
      <c r="A592" s="13"/>
      <c r="B592" s="229"/>
      <c r="C592" s="230"/>
      <c r="D592" s="231" t="s">
        <v>146</v>
      </c>
      <c r="E592" s="232" t="s">
        <v>1</v>
      </c>
      <c r="F592" s="233" t="s">
        <v>634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146</v>
      </c>
      <c r="AU592" s="239" t="s">
        <v>144</v>
      </c>
      <c r="AV592" s="13" t="s">
        <v>81</v>
      </c>
      <c r="AW592" s="13" t="s">
        <v>30</v>
      </c>
      <c r="AX592" s="13" t="s">
        <v>73</v>
      </c>
      <c r="AY592" s="239" t="s">
        <v>136</v>
      </c>
    </row>
    <row r="593" s="14" customFormat="1">
      <c r="A593" s="14"/>
      <c r="B593" s="240"/>
      <c r="C593" s="241"/>
      <c r="D593" s="231" t="s">
        <v>146</v>
      </c>
      <c r="E593" s="242" t="s">
        <v>1</v>
      </c>
      <c r="F593" s="243" t="s">
        <v>81</v>
      </c>
      <c r="G593" s="241"/>
      <c r="H593" s="244">
        <v>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146</v>
      </c>
      <c r="AU593" s="250" t="s">
        <v>144</v>
      </c>
      <c r="AV593" s="14" t="s">
        <v>144</v>
      </c>
      <c r="AW593" s="14" t="s">
        <v>30</v>
      </c>
      <c r="AX593" s="14" t="s">
        <v>81</v>
      </c>
      <c r="AY593" s="250" t="s">
        <v>136</v>
      </c>
    </row>
    <row r="594" s="2" customFormat="1" ht="24.15" customHeight="1">
      <c r="A594" s="38"/>
      <c r="B594" s="39"/>
      <c r="C594" s="215" t="s">
        <v>635</v>
      </c>
      <c r="D594" s="215" t="s">
        <v>139</v>
      </c>
      <c r="E594" s="216" t="s">
        <v>636</v>
      </c>
      <c r="F594" s="217" t="s">
        <v>637</v>
      </c>
      <c r="G594" s="218" t="s">
        <v>170</v>
      </c>
      <c r="H594" s="219">
        <v>1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39</v>
      </c>
      <c r="O594" s="91"/>
      <c r="P594" s="225">
        <f>O594*H594</f>
        <v>0</v>
      </c>
      <c r="Q594" s="225">
        <v>0.00014999999999999999</v>
      </c>
      <c r="R594" s="225">
        <f>Q594*H594</f>
        <v>0.00014999999999999999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277</v>
      </c>
      <c r="AT594" s="227" t="s">
        <v>139</v>
      </c>
      <c r="AU594" s="227" t="s">
        <v>144</v>
      </c>
      <c r="AY594" s="17" t="s">
        <v>136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144</v>
      </c>
      <c r="BK594" s="228">
        <f>ROUND(I594*H594,2)</f>
        <v>0</v>
      </c>
      <c r="BL594" s="17" t="s">
        <v>277</v>
      </c>
      <c r="BM594" s="227" t="s">
        <v>638</v>
      </c>
    </row>
    <row r="595" s="2" customFormat="1" ht="21.75" customHeight="1">
      <c r="A595" s="38"/>
      <c r="B595" s="39"/>
      <c r="C595" s="262" t="s">
        <v>639</v>
      </c>
      <c r="D595" s="262" t="s">
        <v>160</v>
      </c>
      <c r="E595" s="263" t="s">
        <v>640</v>
      </c>
      <c r="F595" s="264" t="s">
        <v>641</v>
      </c>
      <c r="G595" s="265" t="s">
        <v>170</v>
      </c>
      <c r="H595" s="266">
        <v>1</v>
      </c>
      <c r="I595" s="267"/>
      <c r="J595" s="268">
        <f>ROUND(I595*H595,2)</f>
        <v>0</v>
      </c>
      <c r="K595" s="269"/>
      <c r="L595" s="270"/>
      <c r="M595" s="271" t="s">
        <v>1</v>
      </c>
      <c r="N595" s="272" t="s">
        <v>39</v>
      </c>
      <c r="O595" s="91"/>
      <c r="P595" s="225">
        <f>O595*H595</f>
        <v>0</v>
      </c>
      <c r="Q595" s="225">
        <v>0.0012600000000000001</v>
      </c>
      <c r="R595" s="225">
        <f>Q595*H595</f>
        <v>0.0012600000000000001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354</v>
      </c>
      <c r="AT595" s="227" t="s">
        <v>160</v>
      </c>
      <c r="AU595" s="227" t="s">
        <v>144</v>
      </c>
      <c r="AY595" s="17" t="s">
        <v>136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144</v>
      </c>
      <c r="BK595" s="228">
        <f>ROUND(I595*H595,2)</f>
        <v>0</v>
      </c>
      <c r="BL595" s="17" t="s">
        <v>277</v>
      </c>
      <c r="BM595" s="227" t="s">
        <v>642</v>
      </c>
    </row>
    <row r="596" s="2" customFormat="1" ht="49.05" customHeight="1">
      <c r="A596" s="38"/>
      <c r="B596" s="39"/>
      <c r="C596" s="262" t="s">
        <v>643</v>
      </c>
      <c r="D596" s="262" t="s">
        <v>160</v>
      </c>
      <c r="E596" s="263" t="s">
        <v>644</v>
      </c>
      <c r="F596" s="264" t="s">
        <v>645</v>
      </c>
      <c r="G596" s="265" t="s">
        <v>170</v>
      </c>
      <c r="H596" s="266">
        <v>1</v>
      </c>
      <c r="I596" s="267"/>
      <c r="J596" s="268">
        <f>ROUND(I596*H596,2)</f>
        <v>0</v>
      </c>
      <c r="K596" s="269"/>
      <c r="L596" s="270"/>
      <c r="M596" s="271" t="s">
        <v>1</v>
      </c>
      <c r="N596" s="272" t="s">
        <v>39</v>
      </c>
      <c r="O596" s="91"/>
      <c r="P596" s="225">
        <f>O596*H596</f>
        <v>0</v>
      </c>
      <c r="Q596" s="225">
        <v>0.0028700000000000002</v>
      </c>
      <c r="R596" s="225">
        <f>Q596*H596</f>
        <v>0.0028700000000000002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354</v>
      </c>
      <c r="AT596" s="227" t="s">
        <v>160</v>
      </c>
      <c r="AU596" s="227" t="s">
        <v>144</v>
      </c>
      <c r="AY596" s="17" t="s">
        <v>136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144</v>
      </c>
      <c r="BK596" s="228">
        <f>ROUND(I596*H596,2)</f>
        <v>0</v>
      </c>
      <c r="BL596" s="17" t="s">
        <v>277</v>
      </c>
      <c r="BM596" s="227" t="s">
        <v>646</v>
      </c>
    </row>
    <row r="597" s="14" customFormat="1">
      <c r="A597" s="14"/>
      <c r="B597" s="240"/>
      <c r="C597" s="241"/>
      <c r="D597" s="231" t="s">
        <v>146</v>
      </c>
      <c r="E597" s="242" t="s">
        <v>1</v>
      </c>
      <c r="F597" s="243" t="s">
        <v>81</v>
      </c>
      <c r="G597" s="241"/>
      <c r="H597" s="244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146</v>
      </c>
      <c r="AU597" s="250" t="s">
        <v>144</v>
      </c>
      <c r="AV597" s="14" t="s">
        <v>144</v>
      </c>
      <c r="AW597" s="14" t="s">
        <v>30</v>
      </c>
      <c r="AX597" s="14" t="s">
        <v>81</v>
      </c>
      <c r="AY597" s="250" t="s">
        <v>136</v>
      </c>
    </row>
    <row r="598" s="2" customFormat="1" ht="24.15" customHeight="1">
      <c r="A598" s="38"/>
      <c r="B598" s="39"/>
      <c r="C598" s="215" t="s">
        <v>647</v>
      </c>
      <c r="D598" s="215" t="s">
        <v>139</v>
      </c>
      <c r="E598" s="216" t="s">
        <v>648</v>
      </c>
      <c r="F598" s="217" t="s">
        <v>649</v>
      </c>
      <c r="G598" s="218" t="s">
        <v>170</v>
      </c>
      <c r="H598" s="219">
        <v>2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0.00022000000000000001</v>
      </c>
      <c r="R598" s="225">
        <f>Q598*H598</f>
        <v>0.00044000000000000002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277</v>
      </c>
      <c r="AT598" s="227" t="s">
        <v>139</v>
      </c>
      <c r="AU598" s="227" t="s">
        <v>144</v>
      </c>
      <c r="AY598" s="17" t="s">
        <v>136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144</v>
      </c>
      <c r="BK598" s="228">
        <f>ROUND(I598*H598,2)</f>
        <v>0</v>
      </c>
      <c r="BL598" s="17" t="s">
        <v>277</v>
      </c>
      <c r="BM598" s="227" t="s">
        <v>650</v>
      </c>
    </row>
    <row r="599" s="13" customFormat="1">
      <c r="A599" s="13"/>
      <c r="B599" s="229"/>
      <c r="C599" s="230"/>
      <c r="D599" s="231" t="s">
        <v>146</v>
      </c>
      <c r="E599" s="232" t="s">
        <v>1</v>
      </c>
      <c r="F599" s="233" t="s">
        <v>651</v>
      </c>
      <c r="G599" s="230"/>
      <c r="H599" s="232" t="s">
        <v>1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9" t="s">
        <v>146</v>
      </c>
      <c r="AU599" s="239" t="s">
        <v>144</v>
      </c>
      <c r="AV599" s="13" t="s">
        <v>81</v>
      </c>
      <c r="AW599" s="13" t="s">
        <v>30</v>
      </c>
      <c r="AX599" s="13" t="s">
        <v>73</v>
      </c>
      <c r="AY599" s="239" t="s">
        <v>136</v>
      </c>
    </row>
    <row r="600" s="14" customFormat="1">
      <c r="A600" s="14"/>
      <c r="B600" s="240"/>
      <c r="C600" s="241"/>
      <c r="D600" s="231" t="s">
        <v>146</v>
      </c>
      <c r="E600" s="242" t="s">
        <v>1</v>
      </c>
      <c r="F600" s="243" t="s">
        <v>566</v>
      </c>
      <c r="G600" s="241"/>
      <c r="H600" s="244">
        <v>2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0" t="s">
        <v>146</v>
      </c>
      <c r="AU600" s="250" t="s">
        <v>144</v>
      </c>
      <c r="AV600" s="14" t="s">
        <v>144</v>
      </c>
      <c r="AW600" s="14" t="s">
        <v>30</v>
      </c>
      <c r="AX600" s="14" t="s">
        <v>81</v>
      </c>
      <c r="AY600" s="250" t="s">
        <v>136</v>
      </c>
    </row>
    <row r="601" s="2" customFormat="1" ht="16.5" customHeight="1">
      <c r="A601" s="38"/>
      <c r="B601" s="39"/>
      <c r="C601" s="262" t="s">
        <v>652</v>
      </c>
      <c r="D601" s="262" t="s">
        <v>160</v>
      </c>
      <c r="E601" s="263" t="s">
        <v>653</v>
      </c>
      <c r="F601" s="264" t="s">
        <v>654</v>
      </c>
      <c r="G601" s="265" t="s">
        <v>170</v>
      </c>
      <c r="H601" s="266">
        <v>3</v>
      </c>
      <c r="I601" s="267"/>
      <c r="J601" s="268">
        <f>ROUND(I601*H601,2)</f>
        <v>0</v>
      </c>
      <c r="K601" s="269"/>
      <c r="L601" s="270"/>
      <c r="M601" s="271" t="s">
        <v>1</v>
      </c>
      <c r="N601" s="272" t="s">
        <v>39</v>
      </c>
      <c r="O601" s="91"/>
      <c r="P601" s="225">
        <f>O601*H601</f>
        <v>0</v>
      </c>
      <c r="Q601" s="225">
        <v>1.0000000000000001E-05</v>
      </c>
      <c r="R601" s="225">
        <f>Q601*H601</f>
        <v>3.0000000000000004E-05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354</v>
      </c>
      <c r="AT601" s="227" t="s">
        <v>160</v>
      </c>
      <c r="AU601" s="227" t="s">
        <v>144</v>
      </c>
      <c r="AY601" s="17" t="s">
        <v>136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144</v>
      </c>
      <c r="BK601" s="228">
        <f>ROUND(I601*H601,2)</f>
        <v>0</v>
      </c>
      <c r="BL601" s="17" t="s">
        <v>277</v>
      </c>
      <c r="BM601" s="227" t="s">
        <v>655</v>
      </c>
    </row>
    <row r="602" s="13" customFormat="1">
      <c r="A602" s="13"/>
      <c r="B602" s="229"/>
      <c r="C602" s="230"/>
      <c r="D602" s="231" t="s">
        <v>146</v>
      </c>
      <c r="E602" s="232" t="s">
        <v>1</v>
      </c>
      <c r="F602" s="233" t="s">
        <v>656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146</v>
      </c>
      <c r="AU602" s="239" t="s">
        <v>144</v>
      </c>
      <c r="AV602" s="13" t="s">
        <v>81</v>
      </c>
      <c r="AW602" s="13" t="s">
        <v>30</v>
      </c>
      <c r="AX602" s="13" t="s">
        <v>73</v>
      </c>
      <c r="AY602" s="239" t="s">
        <v>136</v>
      </c>
    </row>
    <row r="603" s="14" customFormat="1">
      <c r="A603" s="14"/>
      <c r="B603" s="240"/>
      <c r="C603" s="241"/>
      <c r="D603" s="231" t="s">
        <v>146</v>
      </c>
      <c r="E603" s="242" t="s">
        <v>1</v>
      </c>
      <c r="F603" s="243" t="s">
        <v>137</v>
      </c>
      <c r="G603" s="241"/>
      <c r="H603" s="244">
        <v>3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146</v>
      </c>
      <c r="AU603" s="250" t="s">
        <v>144</v>
      </c>
      <c r="AV603" s="14" t="s">
        <v>144</v>
      </c>
      <c r="AW603" s="14" t="s">
        <v>30</v>
      </c>
      <c r="AX603" s="14" t="s">
        <v>81</v>
      </c>
      <c r="AY603" s="250" t="s">
        <v>136</v>
      </c>
    </row>
    <row r="604" s="2" customFormat="1" ht="21.75" customHeight="1">
      <c r="A604" s="38"/>
      <c r="B604" s="39"/>
      <c r="C604" s="215" t="s">
        <v>657</v>
      </c>
      <c r="D604" s="215" t="s">
        <v>139</v>
      </c>
      <c r="E604" s="216" t="s">
        <v>658</v>
      </c>
      <c r="F604" s="217" t="s">
        <v>659</v>
      </c>
      <c r="G604" s="218" t="s">
        <v>191</v>
      </c>
      <c r="H604" s="219">
        <v>10</v>
      </c>
      <c r="I604" s="220"/>
      <c r="J604" s="221">
        <f>ROUND(I604*H604,2)</f>
        <v>0</v>
      </c>
      <c r="K604" s="222"/>
      <c r="L604" s="44"/>
      <c r="M604" s="223" t="s">
        <v>1</v>
      </c>
      <c r="N604" s="224" t="s">
        <v>39</v>
      </c>
      <c r="O604" s="91"/>
      <c r="P604" s="225">
        <f>O604*H604</f>
        <v>0</v>
      </c>
      <c r="Q604" s="225">
        <v>0</v>
      </c>
      <c r="R604" s="225">
        <f>Q604*H604</f>
        <v>0</v>
      </c>
      <c r="S604" s="225">
        <v>0</v>
      </c>
      <c r="T604" s="226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7" t="s">
        <v>277</v>
      </c>
      <c r="AT604" s="227" t="s">
        <v>139</v>
      </c>
      <c r="AU604" s="227" t="s">
        <v>144</v>
      </c>
      <c r="AY604" s="17" t="s">
        <v>136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144</v>
      </c>
      <c r="BK604" s="228">
        <f>ROUND(I604*H604,2)</f>
        <v>0</v>
      </c>
      <c r="BL604" s="17" t="s">
        <v>277</v>
      </c>
      <c r="BM604" s="227" t="s">
        <v>660</v>
      </c>
    </row>
    <row r="605" s="14" customFormat="1">
      <c r="A605" s="14"/>
      <c r="B605" s="240"/>
      <c r="C605" s="241"/>
      <c r="D605" s="231" t="s">
        <v>146</v>
      </c>
      <c r="E605" s="242" t="s">
        <v>1</v>
      </c>
      <c r="F605" s="243" t="s">
        <v>210</v>
      </c>
      <c r="G605" s="241"/>
      <c r="H605" s="244">
        <v>10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146</v>
      </c>
      <c r="AU605" s="250" t="s">
        <v>144</v>
      </c>
      <c r="AV605" s="14" t="s">
        <v>144</v>
      </c>
      <c r="AW605" s="14" t="s">
        <v>30</v>
      </c>
      <c r="AX605" s="14" t="s">
        <v>81</v>
      </c>
      <c r="AY605" s="250" t="s">
        <v>136</v>
      </c>
    </row>
    <row r="606" s="2" customFormat="1" ht="24.15" customHeight="1">
      <c r="A606" s="38"/>
      <c r="B606" s="39"/>
      <c r="C606" s="215" t="s">
        <v>661</v>
      </c>
      <c r="D606" s="215" t="s">
        <v>139</v>
      </c>
      <c r="E606" s="216" t="s">
        <v>662</v>
      </c>
      <c r="F606" s="217" t="s">
        <v>663</v>
      </c>
      <c r="G606" s="218" t="s">
        <v>151</v>
      </c>
      <c r="H606" s="219">
        <v>0.017000000000000001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39</v>
      </c>
      <c r="O606" s="91"/>
      <c r="P606" s="225">
        <f>O606*H606</f>
        <v>0</v>
      </c>
      <c r="Q606" s="225">
        <v>0</v>
      </c>
      <c r="R606" s="225">
        <f>Q606*H606</f>
        <v>0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277</v>
      </c>
      <c r="AT606" s="227" t="s">
        <v>139</v>
      </c>
      <c r="AU606" s="227" t="s">
        <v>144</v>
      </c>
      <c r="AY606" s="17" t="s">
        <v>136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144</v>
      </c>
      <c r="BK606" s="228">
        <f>ROUND(I606*H606,2)</f>
        <v>0</v>
      </c>
      <c r="BL606" s="17" t="s">
        <v>277</v>
      </c>
      <c r="BM606" s="227" t="s">
        <v>664</v>
      </c>
    </row>
    <row r="607" s="2" customFormat="1" ht="33" customHeight="1">
      <c r="A607" s="38"/>
      <c r="B607" s="39"/>
      <c r="C607" s="215" t="s">
        <v>665</v>
      </c>
      <c r="D607" s="215" t="s">
        <v>139</v>
      </c>
      <c r="E607" s="216" t="s">
        <v>666</v>
      </c>
      <c r="F607" s="217" t="s">
        <v>667</v>
      </c>
      <c r="G607" s="218" t="s">
        <v>151</v>
      </c>
      <c r="H607" s="219">
        <v>0.034000000000000002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</v>
      </c>
      <c r="R607" s="225">
        <f>Q607*H607</f>
        <v>0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277</v>
      </c>
      <c r="AT607" s="227" t="s">
        <v>139</v>
      </c>
      <c r="AU607" s="227" t="s">
        <v>144</v>
      </c>
      <c r="AY607" s="17" t="s">
        <v>136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144</v>
      </c>
      <c r="BK607" s="228">
        <f>ROUND(I607*H607,2)</f>
        <v>0</v>
      </c>
      <c r="BL607" s="17" t="s">
        <v>277</v>
      </c>
      <c r="BM607" s="227" t="s">
        <v>668</v>
      </c>
    </row>
    <row r="608" s="14" customFormat="1">
      <c r="A608" s="14"/>
      <c r="B608" s="240"/>
      <c r="C608" s="241"/>
      <c r="D608" s="231" t="s">
        <v>146</v>
      </c>
      <c r="E608" s="241"/>
      <c r="F608" s="243" t="s">
        <v>669</v>
      </c>
      <c r="G608" s="241"/>
      <c r="H608" s="244">
        <v>0.034000000000000002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146</v>
      </c>
      <c r="AU608" s="250" t="s">
        <v>144</v>
      </c>
      <c r="AV608" s="14" t="s">
        <v>144</v>
      </c>
      <c r="AW608" s="14" t="s">
        <v>4</v>
      </c>
      <c r="AX608" s="14" t="s">
        <v>81</v>
      </c>
      <c r="AY608" s="250" t="s">
        <v>136</v>
      </c>
    </row>
    <row r="609" s="12" customFormat="1" ht="22.8" customHeight="1">
      <c r="A609" s="12"/>
      <c r="B609" s="199"/>
      <c r="C609" s="200"/>
      <c r="D609" s="201" t="s">
        <v>72</v>
      </c>
      <c r="E609" s="213" t="s">
        <v>670</v>
      </c>
      <c r="F609" s="213" t="s">
        <v>671</v>
      </c>
      <c r="G609" s="200"/>
      <c r="H609" s="200"/>
      <c r="I609" s="203"/>
      <c r="J609" s="214">
        <f>BK609</f>
        <v>0</v>
      </c>
      <c r="K609" s="200"/>
      <c r="L609" s="205"/>
      <c r="M609" s="206"/>
      <c r="N609" s="207"/>
      <c r="O609" s="207"/>
      <c r="P609" s="208">
        <f>SUM(P610:P680)</f>
        <v>0</v>
      </c>
      <c r="Q609" s="207"/>
      <c r="R609" s="208">
        <f>SUM(R610:R680)</f>
        <v>0.029909999999999999</v>
      </c>
      <c r="S609" s="207"/>
      <c r="T609" s="209">
        <f>SUM(T610:T680)</f>
        <v>0.011505000000000001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0" t="s">
        <v>144</v>
      </c>
      <c r="AT609" s="211" t="s">
        <v>72</v>
      </c>
      <c r="AU609" s="211" t="s">
        <v>81</v>
      </c>
      <c r="AY609" s="210" t="s">
        <v>136</v>
      </c>
      <c r="BK609" s="212">
        <f>SUM(BK610:BK680)</f>
        <v>0</v>
      </c>
    </row>
    <row r="610" s="2" customFormat="1" ht="16.5" customHeight="1">
      <c r="A610" s="38"/>
      <c r="B610" s="39"/>
      <c r="C610" s="215" t="s">
        <v>672</v>
      </c>
      <c r="D610" s="215" t="s">
        <v>139</v>
      </c>
      <c r="E610" s="216" t="s">
        <v>673</v>
      </c>
      <c r="F610" s="217" t="s">
        <v>674</v>
      </c>
      <c r="G610" s="218" t="s">
        <v>191</v>
      </c>
      <c r="H610" s="219">
        <v>11.5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</v>
      </c>
      <c r="R610" s="225">
        <f>Q610*H610</f>
        <v>0</v>
      </c>
      <c r="S610" s="225">
        <v>0.00027999999999999998</v>
      </c>
      <c r="T610" s="226">
        <f>S610*H610</f>
        <v>0.0032199999999999998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277</v>
      </c>
      <c r="AT610" s="227" t="s">
        <v>139</v>
      </c>
      <c r="AU610" s="227" t="s">
        <v>144</v>
      </c>
      <c r="AY610" s="17" t="s">
        <v>136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144</v>
      </c>
      <c r="BK610" s="228">
        <f>ROUND(I610*H610,2)</f>
        <v>0</v>
      </c>
      <c r="BL610" s="17" t="s">
        <v>277</v>
      </c>
      <c r="BM610" s="227" t="s">
        <v>675</v>
      </c>
    </row>
    <row r="611" s="13" customFormat="1">
      <c r="A611" s="13"/>
      <c r="B611" s="229"/>
      <c r="C611" s="230"/>
      <c r="D611" s="231" t="s">
        <v>146</v>
      </c>
      <c r="E611" s="232" t="s">
        <v>1</v>
      </c>
      <c r="F611" s="233" t="s">
        <v>676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146</v>
      </c>
      <c r="AU611" s="239" t="s">
        <v>144</v>
      </c>
      <c r="AV611" s="13" t="s">
        <v>81</v>
      </c>
      <c r="AW611" s="13" t="s">
        <v>30</v>
      </c>
      <c r="AX611" s="13" t="s">
        <v>73</v>
      </c>
      <c r="AY611" s="239" t="s">
        <v>136</v>
      </c>
    </row>
    <row r="612" s="14" customFormat="1">
      <c r="A612" s="14"/>
      <c r="B612" s="240"/>
      <c r="C612" s="241"/>
      <c r="D612" s="231" t="s">
        <v>146</v>
      </c>
      <c r="E612" s="242" t="s">
        <v>1</v>
      </c>
      <c r="F612" s="243" t="s">
        <v>677</v>
      </c>
      <c r="G612" s="241"/>
      <c r="H612" s="244">
        <v>5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146</v>
      </c>
      <c r="AU612" s="250" t="s">
        <v>144</v>
      </c>
      <c r="AV612" s="14" t="s">
        <v>144</v>
      </c>
      <c r="AW612" s="14" t="s">
        <v>30</v>
      </c>
      <c r="AX612" s="14" t="s">
        <v>73</v>
      </c>
      <c r="AY612" s="250" t="s">
        <v>136</v>
      </c>
    </row>
    <row r="613" s="13" customFormat="1">
      <c r="A613" s="13"/>
      <c r="B613" s="229"/>
      <c r="C613" s="230"/>
      <c r="D613" s="231" t="s">
        <v>146</v>
      </c>
      <c r="E613" s="232" t="s">
        <v>1</v>
      </c>
      <c r="F613" s="233" t="s">
        <v>678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146</v>
      </c>
      <c r="AU613" s="239" t="s">
        <v>144</v>
      </c>
      <c r="AV613" s="13" t="s">
        <v>81</v>
      </c>
      <c r="AW613" s="13" t="s">
        <v>30</v>
      </c>
      <c r="AX613" s="13" t="s">
        <v>73</v>
      </c>
      <c r="AY613" s="239" t="s">
        <v>136</v>
      </c>
    </row>
    <row r="614" s="14" customFormat="1">
      <c r="A614" s="14"/>
      <c r="B614" s="240"/>
      <c r="C614" s="241"/>
      <c r="D614" s="231" t="s">
        <v>146</v>
      </c>
      <c r="E614" s="242" t="s">
        <v>1</v>
      </c>
      <c r="F614" s="243" t="s">
        <v>420</v>
      </c>
      <c r="G614" s="241"/>
      <c r="H614" s="244">
        <v>1.5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146</v>
      </c>
      <c r="AU614" s="250" t="s">
        <v>144</v>
      </c>
      <c r="AV614" s="14" t="s">
        <v>144</v>
      </c>
      <c r="AW614" s="14" t="s">
        <v>30</v>
      </c>
      <c r="AX614" s="14" t="s">
        <v>73</v>
      </c>
      <c r="AY614" s="250" t="s">
        <v>136</v>
      </c>
    </row>
    <row r="615" s="13" customFormat="1">
      <c r="A615" s="13"/>
      <c r="B615" s="229"/>
      <c r="C615" s="230"/>
      <c r="D615" s="231" t="s">
        <v>146</v>
      </c>
      <c r="E615" s="232" t="s">
        <v>1</v>
      </c>
      <c r="F615" s="233" t="s">
        <v>336</v>
      </c>
      <c r="G615" s="230"/>
      <c r="H615" s="232" t="s">
        <v>1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9" t="s">
        <v>146</v>
      </c>
      <c r="AU615" s="239" t="s">
        <v>144</v>
      </c>
      <c r="AV615" s="13" t="s">
        <v>81</v>
      </c>
      <c r="AW615" s="13" t="s">
        <v>30</v>
      </c>
      <c r="AX615" s="13" t="s">
        <v>73</v>
      </c>
      <c r="AY615" s="239" t="s">
        <v>136</v>
      </c>
    </row>
    <row r="616" s="14" customFormat="1">
      <c r="A616" s="14"/>
      <c r="B616" s="240"/>
      <c r="C616" s="241"/>
      <c r="D616" s="231" t="s">
        <v>146</v>
      </c>
      <c r="E616" s="242" t="s">
        <v>1</v>
      </c>
      <c r="F616" s="243" t="s">
        <v>677</v>
      </c>
      <c r="G616" s="241"/>
      <c r="H616" s="244">
        <v>5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0" t="s">
        <v>146</v>
      </c>
      <c r="AU616" s="250" t="s">
        <v>144</v>
      </c>
      <c r="AV616" s="14" t="s">
        <v>144</v>
      </c>
      <c r="AW616" s="14" t="s">
        <v>30</v>
      </c>
      <c r="AX616" s="14" t="s">
        <v>73</v>
      </c>
      <c r="AY616" s="250" t="s">
        <v>136</v>
      </c>
    </row>
    <row r="617" s="15" customFormat="1">
      <c r="A617" s="15"/>
      <c r="B617" s="251"/>
      <c r="C617" s="252"/>
      <c r="D617" s="231" t="s">
        <v>146</v>
      </c>
      <c r="E617" s="253" t="s">
        <v>1</v>
      </c>
      <c r="F617" s="254" t="s">
        <v>159</v>
      </c>
      <c r="G617" s="252"/>
      <c r="H617" s="255">
        <v>11.5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1" t="s">
        <v>146</v>
      </c>
      <c r="AU617" s="261" t="s">
        <v>144</v>
      </c>
      <c r="AV617" s="15" t="s">
        <v>143</v>
      </c>
      <c r="AW617" s="15" t="s">
        <v>30</v>
      </c>
      <c r="AX617" s="15" t="s">
        <v>81</v>
      </c>
      <c r="AY617" s="261" t="s">
        <v>136</v>
      </c>
    </row>
    <row r="618" s="2" customFormat="1" ht="24.15" customHeight="1">
      <c r="A618" s="38"/>
      <c r="B618" s="39"/>
      <c r="C618" s="215" t="s">
        <v>679</v>
      </c>
      <c r="D618" s="215" t="s">
        <v>139</v>
      </c>
      <c r="E618" s="216" t="s">
        <v>680</v>
      </c>
      <c r="F618" s="217" t="s">
        <v>681</v>
      </c>
      <c r="G618" s="218" t="s">
        <v>191</v>
      </c>
      <c r="H618" s="219">
        <v>22</v>
      </c>
      <c r="I618" s="220"/>
      <c r="J618" s="221">
        <f>ROUND(I618*H618,2)</f>
        <v>0</v>
      </c>
      <c r="K618" s="222"/>
      <c r="L618" s="44"/>
      <c r="M618" s="223" t="s">
        <v>1</v>
      </c>
      <c r="N618" s="224" t="s">
        <v>39</v>
      </c>
      <c r="O618" s="91"/>
      <c r="P618" s="225">
        <f>O618*H618</f>
        <v>0</v>
      </c>
      <c r="Q618" s="225">
        <v>0.00097999999999999997</v>
      </c>
      <c r="R618" s="225">
        <f>Q618*H618</f>
        <v>0.021559999999999999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277</v>
      </c>
      <c r="AT618" s="227" t="s">
        <v>139</v>
      </c>
      <c r="AU618" s="227" t="s">
        <v>144</v>
      </c>
      <c r="AY618" s="17" t="s">
        <v>136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144</v>
      </c>
      <c r="BK618" s="228">
        <f>ROUND(I618*H618,2)</f>
        <v>0</v>
      </c>
      <c r="BL618" s="17" t="s">
        <v>277</v>
      </c>
      <c r="BM618" s="227" t="s">
        <v>682</v>
      </c>
    </row>
    <row r="619" s="13" customFormat="1">
      <c r="A619" s="13"/>
      <c r="B619" s="229"/>
      <c r="C619" s="230"/>
      <c r="D619" s="231" t="s">
        <v>146</v>
      </c>
      <c r="E619" s="232" t="s">
        <v>1</v>
      </c>
      <c r="F619" s="233" t="s">
        <v>683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146</v>
      </c>
      <c r="AU619" s="239" t="s">
        <v>144</v>
      </c>
      <c r="AV619" s="13" t="s">
        <v>81</v>
      </c>
      <c r="AW619" s="13" t="s">
        <v>30</v>
      </c>
      <c r="AX619" s="13" t="s">
        <v>73</v>
      </c>
      <c r="AY619" s="239" t="s">
        <v>136</v>
      </c>
    </row>
    <row r="620" s="14" customFormat="1">
      <c r="A620" s="14"/>
      <c r="B620" s="240"/>
      <c r="C620" s="241"/>
      <c r="D620" s="231" t="s">
        <v>146</v>
      </c>
      <c r="E620" s="242" t="s">
        <v>1</v>
      </c>
      <c r="F620" s="243" t="s">
        <v>684</v>
      </c>
      <c r="G620" s="241"/>
      <c r="H620" s="244">
        <v>7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146</v>
      </c>
      <c r="AU620" s="250" t="s">
        <v>144</v>
      </c>
      <c r="AV620" s="14" t="s">
        <v>144</v>
      </c>
      <c r="AW620" s="14" t="s">
        <v>30</v>
      </c>
      <c r="AX620" s="14" t="s">
        <v>73</v>
      </c>
      <c r="AY620" s="250" t="s">
        <v>136</v>
      </c>
    </row>
    <row r="621" s="13" customFormat="1">
      <c r="A621" s="13"/>
      <c r="B621" s="229"/>
      <c r="C621" s="230"/>
      <c r="D621" s="231" t="s">
        <v>146</v>
      </c>
      <c r="E621" s="232" t="s">
        <v>1</v>
      </c>
      <c r="F621" s="233" t="s">
        <v>379</v>
      </c>
      <c r="G621" s="230"/>
      <c r="H621" s="232" t="s">
        <v>1</v>
      </c>
      <c r="I621" s="234"/>
      <c r="J621" s="230"/>
      <c r="K621" s="230"/>
      <c r="L621" s="235"/>
      <c r="M621" s="236"/>
      <c r="N621" s="237"/>
      <c r="O621" s="237"/>
      <c r="P621" s="237"/>
      <c r="Q621" s="237"/>
      <c r="R621" s="237"/>
      <c r="S621" s="237"/>
      <c r="T621" s="23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9" t="s">
        <v>146</v>
      </c>
      <c r="AU621" s="239" t="s">
        <v>144</v>
      </c>
      <c r="AV621" s="13" t="s">
        <v>81</v>
      </c>
      <c r="AW621" s="13" t="s">
        <v>30</v>
      </c>
      <c r="AX621" s="13" t="s">
        <v>73</v>
      </c>
      <c r="AY621" s="239" t="s">
        <v>136</v>
      </c>
    </row>
    <row r="622" s="14" customFormat="1">
      <c r="A622" s="14"/>
      <c r="B622" s="240"/>
      <c r="C622" s="241"/>
      <c r="D622" s="231" t="s">
        <v>146</v>
      </c>
      <c r="E622" s="242" t="s">
        <v>1</v>
      </c>
      <c r="F622" s="243" t="s">
        <v>81</v>
      </c>
      <c r="G622" s="241"/>
      <c r="H622" s="244">
        <v>1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0" t="s">
        <v>146</v>
      </c>
      <c r="AU622" s="250" t="s">
        <v>144</v>
      </c>
      <c r="AV622" s="14" t="s">
        <v>144</v>
      </c>
      <c r="AW622" s="14" t="s">
        <v>30</v>
      </c>
      <c r="AX622" s="14" t="s">
        <v>73</v>
      </c>
      <c r="AY622" s="250" t="s">
        <v>136</v>
      </c>
    </row>
    <row r="623" s="13" customFormat="1">
      <c r="A623" s="13"/>
      <c r="B623" s="229"/>
      <c r="C623" s="230"/>
      <c r="D623" s="231" t="s">
        <v>146</v>
      </c>
      <c r="E623" s="232" t="s">
        <v>1</v>
      </c>
      <c r="F623" s="233" t="s">
        <v>364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146</v>
      </c>
      <c r="AU623" s="239" t="s">
        <v>144</v>
      </c>
      <c r="AV623" s="13" t="s">
        <v>81</v>
      </c>
      <c r="AW623" s="13" t="s">
        <v>30</v>
      </c>
      <c r="AX623" s="13" t="s">
        <v>73</v>
      </c>
      <c r="AY623" s="239" t="s">
        <v>136</v>
      </c>
    </row>
    <row r="624" s="14" customFormat="1">
      <c r="A624" s="14"/>
      <c r="B624" s="240"/>
      <c r="C624" s="241"/>
      <c r="D624" s="231" t="s">
        <v>146</v>
      </c>
      <c r="E624" s="242" t="s">
        <v>1</v>
      </c>
      <c r="F624" s="243" t="s">
        <v>685</v>
      </c>
      <c r="G624" s="241"/>
      <c r="H624" s="244">
        <v>14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146</v>
      </c>
      <c r="AU624" s="250" t="s">
        <v>144</v>
      </c>
      <c r="AV624" s="14" t="s">
        <v>144</v>
      </c>
      <c r="AW624" s="14" t="s">
        <v>30</v>
      </c>
      <c r="AX624" s="14" t="s">
        <v>73</v>
      </c>
      <c r="AY624" s="250" t="s">
        <v>136</v>
      </c>
    </row>
    <row r="625" s="15" customFormat="1">
      <c r="A625" s="15"/>
      <c r="B625" s="251"/>
      <c r="C625" s="252"/>
      <c r="D625" s="231" t="s">
        <v>146</v>
      </c>
      <c r="E625" s="253" t="s">
        <v>1</v>
      </c>
      <c r="F625" s="254" t="s">
        <v>159</v>
      </c>
      <c r="G625" s="252"/>
      <c r="H625" s="255">
        <v>22</v>
      </c>
      <c r="I625" s="256"/>
      <c r="J625" s="252"/>
      <c r="K625" s="252"/>
      <c r="L625" s="257"/>
      <c r="M625" s="258"/>
      <c r="N625" s="259"/>
      <c r="O625" s="259"/>
      <c r="P625" s="259"/>
      <c r="Q625" s="259"/>
      <c r="R625" s="259"/>
      <c r="S625" s="259"/>
      <c r="T625" s="260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61" t="s">
        <v>146</v>
      </c>
      <c r="AU625" s="261" t="s">
        <v>144</v>
      </c>
      <c r="AV625" s="15" t="s">
        <v>143</v>
      </c>
      <c r="AW625" s="15" t="s">
        <v>30</v>
      </c>
      <c r="AX625" s="15" t="s">
        <v>81</v>
      </c>
      <c r="AY625" s="261" t="s">
        <v>136</v>
      </c>
    </row>
    <row r="626" s="2" customFormat="1" ht="24.15" customHeight="1">
      <c r="A626" s="38"/>
      <c r="B626" s="39"/>
      <c r="C626" s="215" t="s">
        <v>686</v>
      </c>
      <c r="D626" s="215" t="s">
        <v>139</v>
      </c>
      <c r="E626" s="216" t="s">
        <v>687</v>
      </c>
      <c r="F626" s="217" t="s">
        <v>688</v>
      </c>
      <c r="G626" s="218" t="s">
        <v>170</v>
      </c>
      <c r="H626" s="219">
        <v>3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0.00069999999999999999</v>
      </c>
      <c r="R626" s="225">
        <f>Q626*H626</f>
        <v>0.0020999999999999999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277</v>
      </c>
      <c r="AT626" s="227" t="s">
        <v>139</v>
      </c>
      <c r="AU626" s="227" t="s">
        <v>144</v>
      </c>
      <c r="AY626" s="17" t="s">
        <v>136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144</v>
      </c>
      <c r="BK626" s="228">
        <f>ROUND(I626*H626,2)</f>
        <v>0</v>
      </c>
      <c r="BL626" s="17" t="s">
        <v>277</v>
      </c>
      <c r="BM626" s="227" t="s">
        <v>689</v>
      </c>
    </row>
    <row r="627" s="2" customFormat="1" ht="24.15" customHeight="1">
      <c r="A627" s="38"/>
      <c r="B627" s="39"/>
      <c r="C627" s="215" t="s">
        <v>690</v>
      </c>
      <c r="D627" s="215" t="s">
        <v>139</v>
      </c>
      <c r="E627" s="216" t="s">
        <v>691</v>
      </c>
      <c r="F627" s="217" t="s">
        <v>692</v>
      </c>
      <c r="G627" s="218" t="s">
        <v>693</v>
      </c>
      <c r="H627" s="219">
        <v>1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277</v>
      </c>
      <c r="AT627" s="227" t="s">
        <v>139</v>
      </c>
      <c r="AU627" s="227" t="s">
        <v>144</v>
      </c>
      <c r="AY627" s="17" t="s">
        <v>136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144</v>
      </c>
      <c r="BK627" s="228">
        <f>ROUND(I627*H627,2)</f>
        <v>0</v>
      </c>
      <c r="BL627" s="17" t="s">
        <v>277</v>
      </c>
      <c r="BM627" s="227" t="s">
        <v>694</v>
      </c>
    </row>
    <row r="628" s="2" customFormat="1" ht="24.15" customHeight="1">
      <c r="A628" s="38"/>
      <c r="B628" s="39"/>
      <c r="C628" s="215" t="s">
        <v>695</v>
      </c>
      <c r="D628" s="215" t="s">
        <v>139</v>
      </c>
      <c r="E628" s="216" t="s">
        <v>696</v>
      </c>
      <c r="F628" s="217" t="s">
        <v>697</v>
      </c>
      <c r="G628" s="218" t="s">
        <v>693</v>
      </c>
      <c r="H628" s="219">
        <v>1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277</v>
      </c>
      <c r="AT628" s="227" t="s">
        <v>139</v>
      </c>
      <c r="AU628" s="227" t="s">
        <v>144</v>
      </c>
      <c r="AY628" s="17" t="s">
        <v>136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144</v>
      </c>
      <c r="BK628" s="228">
        <f>ROUND(I628*H628,2)</f>
        <v>0</v>
      </c>
      <c r="BL628" s="17" t="s">
        <v>277</v>
      </c>
      <c r="BM628" s="227" t="s">
        <v>698</v>
      </c>
    </row>
    <row r="629" s="2" customFormat="1" ht="37.8" customHeight="1">
      <c r="A629" s="38"/>
      <c r="B629" s="39"/>
      <c r="C629" s="215" t="s">
        <v>699</v>
      </c>
      <c r="D629" s="215" t="s">
        <v>139</v>
      </c>
      <c r="E629" s="216" t="s">
        <v>700</v>
      </c>
      <c r="F629" s="217" t="s">
        <v>701</v>
      </c>
      <c r="G629" s="218" t="s">
        <v>191</v>
      </c>
      <c r="H629" s="219">
        <v>22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6.9999999999999994E-05</v>
      </c>
      <c r="R629" s="225">
        <f>Q629*H629</f>
        <v>0.0015399999999999999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277</v>
      </c>
      <c r="AT629" s="227" t="s">
        <v>139</v>
      </c>
      <c r="AU629" s="227" t="s">
        <v>144</v>
      </c>
      <c r="AY629" s="17" t="s">
        <v>136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144</v>
      </c>
      <c r="BK629" s="228">
        <f>ROUND(I629*H629,2)</f>
        <v>0</v>
      </c>
      <c r="BL629" s="17" t="s">
        <v>277</v>
      </c>
      <c r="BM629" s="227" t="s">
        <v>702</v>
      </c>
    </row>
    <row r="630" s="14" customFormat="1">
      <c r="A630" s="14"/>
      <c r="B630" s="240"/>
      <c r="C630" s="241"/>
      <c r="D630" s="231" t="s">
        <v>146</v>
      </c>
      <c r="E630" s="242" t="s">
        <v>1</v>
      </c>
      <c r="F630" s="243" t="s">
        <v>303</v>
      </c>
      <c r="G630" s="241"/>
      <c r="H630" s="244">
        <v>22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146</v>
      </c>
      <c r="AU630" s="250" t="s">
        <v>144</v>
      </c>
      <c r="AV630" s="14" t="s">
        <v>144</v>
      </c>
      <c r="AW630" s="14" t="s">
        <v>30</v>
      </c>
      <c r="AX630" s="14" t="s">
        <v>81</v>
      </c>
      <c r="AY630" s="250" t="s">
        <v>136</v>
      </c>
    </row>
    <row r="631" s="2" customFormat="1" ht="16.5" customHeight="1">
      <c r="A631" s="38"/>
      <c r="B631" s="39"/>
      <c r="C631" s="215" t="s">
        <v>703</v>
      </c>
      <c r="D631" s="215" t="s">
        <v>139</v>
      </c>
      <c r="E631" s="216" t="s">
        <v>704</v>
      </c>
      <c r="F631" s="217" t="s">
        <v>705</v>
      </c>
      <c r="G631" s="218" t="s">
        <v>191</v>
      </c>
      <c r="H631" s="219">
        <v>11.5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</v>
      </c>
      <c r="R631" s="225">
        <f>Q631*H631</f>
        <v>0</v>
      </c>
      <c r="S631" s="225">
        <v>0.00023000000000000001</v>
      </c>
      <c r="T631" s="226">
        <f>S631*H631</f>
        <v>0.0026450000000000002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277</v>
      </c>
      <c r="AT631" s="227" t="s">
        <v>139</v>
      </c>
      <c r="AU631" s="227" t="s">
        <v>144</v>
      </c>
      <c r="AY631" s="17" t="s">
        <v>136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144</v>
      </c>
      <c r="BK631" s="228">
        <f>ROUND(I631*H631,2)</f>
        <v>0</v>
      </c>
      <c r="BL631" s="17" t="s">
        <v>277</v>
      </c>
      <c r="BM631" s="227" t="s">
        <v>706</v>
      </c>
    </row>
    <row r="632" s="14" customFormat="1">
      <c r="A632" s="14"/>
      <c r="B632" s="240"/>
      <c r="C632" s="241"/>
      <c r="D632" s="231" t="s">
        <v>146</v>
      </c>
      <c r="E632" s="242" t="s">
        <v>1</v>
      </c>
      <c r="F632" s="243" t="s">
        <v>707</v>
      </c>
      <c r="G632" s="241"/>
      <c r="H632" s="244">
        <v>11.5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146</v>
      </c>
      <c r="AU632" s="250" t="s">
        <v>144</v>
      </c>
      <c r="AV632" s="14" t="s">
        <v>144</v>
      </c>
      <c r="AW632" s="14" t="s">
        <v>30</v>
      </c>
      <c r="AX632" s="14" t="s">
        <v>81</v>
      </c>
      <c r="AY632" s="250" t="s">
        <v>136</v>
      </c>
    </row>
    <row r="633" s="2" customFormat="1" ht="16.5" customHeight="1">
      <c r="A633" s="38"/>
      <c r="B633" s="39"/>
      <c r="C633" s="215" t="s">
        <v>708</v>
      </c>
      <c r="D633" s="215" t="s">
        <v>139</v>
      </c>
      <c r="E633" s="216" t="s">
        <v>709</v>
      </c>
      <c r="F633" s="217" t="s">
        <v>710</v>
      </c>
      <c r="G633" s="218" t="s">
        <v>170</v>
      </c>
      <c r="H633" s="219">
        <v>9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277</v>
      </c>
      <c r="AT633" s="227" t="s">
        <v>139</v>
      </c>
      <c r="AU633" s="227" t="s">
        <v>144</v>
      </c>
      <c r="AY633" s="17" t="s">
        <v>136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144</v>
      </c>
      <c r="BK633" s="228">
        <f>ROUND(I633*H633,2)</f>
        <v>0</v>
      </c>
      <c r="BL633" s="17" t="s">
        <v>277</v>
      </c>
      <c r="BM633" s="227" t="s">
        <v>711</v>
      </c>
    </row>
    <row r="634" s="13" customFormat="1">
      <c r="A634" s="13"/>
      <c r="B634" s="229"/>
      <c r="C634" s="230"/>
      <c r="D634" s="231" t="s">
        <v>146</v>
      </c>
      <c r="E634" s="232" t="s">
        <v>1</v>
      </c>
      <c r="F634" s="233" t="s">
        <v>712</v>
      </c>
      <c r="G634" s="230"/>
      <c r="H634" s="232" t="s">
        <v>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146</v>
      </c>
      <c r="AU634" s="239" t="s">
        <v>144</v>
      </c>
      <c r="AV634" s="13" t="s">
        <v>81</v>
      </c>
      <c r="AW634" s="13" t="s">
        <v>30</v>
      </c>
      <c r="AX634" s="13" t="s">
        <v>73</v>
      </c>
      <c r="AY634" s="239" t="s">
        <v>136</v>
      </c>
    </row>
    <row r="635" s="14" customFormat="1">
      <c r="A635" s="14"/>
      <c r="B635" s="240"/>
      <c r="C635" s="241"/>
      <c r="D635" s="231" t="s">
        <v>146</v>
      </c>
      <c r="E635" s="242" t="s">
        <v>1</v>
      </c>
      <c r="F635" s="243" t="s">
        <v>713</v>
      </c>
      <c r="G635" s="241"/>
      <c r="H635" s="244">
        <v>4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146</v>
      </c>
      <c r="AU635" s="250" t="s">
        <v>144</v>
      </c>
      <c r="AV635" s="14" t="s">
        <v>144</v>
      </c>
      <c r="AW635" s="14" t="s">
        <v>30</v>
      </c>
      <c r="AX635" s="14" t="s">
        <v>73</v>
      </c>
      <c r="AY635" s="250" t="s">
        <v>136</v>
      </c>
    </row>
    <row r="636" s="13" customFormat="1">
      <c r="A636" s="13"/>
      <c r="B636" s="229"/>
      <c r="C636" s="230"/>
      <c r="D636" s="231" t="s">
        <v>146</v>
      </c>
      <c r="E636" s="232" t="s">
        <v>1</v>
      </c>
      <c r="F636" s="233" t="s">
        <v>379</v>
      </c>
      <c r="G636" s="230"/>
      <c r="H636" s="232" t="s">
        <v>1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146</v>
      </c>
      <c r="AU636" s="239" t="s">
        <v>144</v>
      </c>
      <c r="AV636" s="13" t="s">
        <v>81</v>
      </c>
      <c r="AW636" s="13" t="s">
        <v>30</v>
      </c>
      <c r="AX636" s="13" t="s">
        <v>73</v>
      </c>
      <c r="AY636" s="239" t="s">
        <v>136</v>
      </c>
    </row>
    <row r="637" s="14" customFormat="1">
      <c r="A637" s="14"/>
      <c r="B637" s="240"/>
      <c r="C637" s="241"/>
      <c r="D637" s="231" t="s">
        <v>146</v>
      </c>
      <c r="E637" s="242" t="s">
        <v>1</v>
      </c>
      <c r="F637" s="243" t="s">
        <v>81</v>
      </c>
      <c r="G637" s="241"/>
      <c r="H637" s="244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146</v>
      </c>
      <c r="AU637" s="250" t="s">
        <v>144</v>
      </c>
      <c r="AV637" s="14" t="s">
        <v>144</v>
      </c>
      <c r="AW637" s="14" t="s">
        <v>30</v>
      </c>
      <c r="AX637" s="14" t="s">
        <v>73</v>
      </c>
      <c r="AY637" s="250" t="s">
        <v>136</v>
      </c>
    </row>
    <row r="638" s="13" customFormat="1">
      <c r="A638" s="13"/>
      <c r="B638" s="229"/>
      <c r="C638" s="230"/>
      <c r="D638" s="231" t="s">
        <v>146</v>
      </c>
      <c r="E638" s="232" t="s">
        <v>1</v>
      </c>
      <c r="F638" s="233" t="s">
        <v>714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146</v>
      </c>
      <c r="AU638" s="239" t="s">
        <v>144</v>
      </c>
      <c r="AV638" s="13" t="s">
        <v>81</v>
      </c>
      <c r="AW638" s="13" t="s">
        <v>30</v>
      </c>
      <c r="AX638" s="13" t="s">
        <v>73</v>
      </c>
      <c r="AY638" s="239" t="s">
        <v>136</v>
      </c>
    </row>
    <row r="639" s="14" customFormat="1">
      <c r="A639" s="14"/>
      <c r="B639" s="240"/>
      <c r="C639" s="241"/>
      <c r="D639" s="231" t="s">
        <v>146</v>
      </c>
      <c r="E639" s="242" t="s">
        <v>1</v>
      </c>
      <c r="F639" s="243" t="s">
        <v>715</v>
      </c>
      <c r="G639" s="241"/>
      <c r="H639" s="244">
        <v>4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146</v>
      </c>
      <c r="AU639" s="250" t="s">
        <v>144</v>
      </c>
      <c r="AV639" s="14" t="s">
        <v>144</v>
      </c>
      <c r="AW639" s="14" t="s">
        <v>30</v>
      </c>
      <c r="AX639" s="14" t="s">
        <v>73</v>
      </c>
      <c r="AY639" s="250" t="s">
        <v>136</v>
      </c>
    </row>
    <row r="640" s="15" customFormat="1">
      <c r="A640" s="15"/>
      <c r="B640" s="251"/>
      <c r="C640" s="252"/>
      <c r="D640" s="231" t="s">
        <v>146</v>
      </c>
      <c r="E640" s="253" t="s">
        <v>1</v>
      </c>
      <c r="F640" s="254" t="s">
        <v>159</v>
      </c>
      <c r="G640" s="252"/>
      <c r="H640" s="255">
        <v>9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1" t="s">
        <v>146</v>
      </c>
      <c r="AU640" s="261" t="s">
        <v>144</v>
      </c>
      <c r="AV640" s="15" t="s">
        <v>143</v>
      </c>
      <c r="AW640" s="15" t="s">
        <v>30</v>
      </c>
      <c r="AX640" s="15" t="s">
        <v>81</v>
      </c>
      <c r="AY640" s="261" t="s">
        <v>136</v>
      </c>
    </row>
    <row r="641" s="2" customFormat="1" ht="24.15" customHeight="1">
      <c r="A641" s="38"/>
      <c r="B641" s="39"/>
      <c r="C641" s="215" t="s">
        <v>716</v>
      </c>
      <c r="D641" s="215" t="s">
        <v>139</v>
      </c>
      <c r="E641" s="216" t="s">
        <v>717</v>
      </c>
      <c r="F641" s="217" t="s">
        <v>718</v>
      </c>
      <c r="G641" s="218" t="s">
        <v>170</v>
      </c>
      <c r="H641" s="219">
        <v>2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277</v>
      </c>
      <c r="AT641" s="227" t="s">
        <v>139</v>
      </c>
      <c r="AU641" s="227" t="s">
        <v>144</v>
      </c>
      <c r="AY641" s="17" t="s">
        <v>136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144</v>
      </c>
      <c r="BK641" s="228">
        <f>ROUND(I641*H641,2)</f>
        <v>0</v>
      </c>
      <c r="BL641" s="17" t="s">
        <v>277</v>
      </c>
      <c r="BM641" s="227" t="s">
        <v>719</v>
      </c>
    </row>
    <row r="642" s="14" customFormat="1">
      <c r="A642" s="14"/>
      <c r="B642" s="240"/>
      <c r="C642" s="241"/>
      <c r="D642" s="231" t="s">
        <v>146</v>
      </c>
      <c r="E642" s="242" t="s">
        <v>1</v>
      </c>
      <c r="F642" s="243" t="s">
        <v>144</v>
      </c>
      <c r="G642" s="241"/>
      <c r="H642" s="244">
        <v>2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0" t="s">
        <v>146</v>
      </c>
      <c r="AU642" s="250" t="s">
        <v>144</v>
      </c>
      <c r="AV642" s="14" t="s">
        <v>144</v>
      </c>
      <c r="AW642" s="14" t="s">
        <v>30</v>
      </c>
      <c r="AX642" s="14" t="s">
        <v>81</v>
      </c>
      <c r="AY642" s="250" t="s">
        <v>136</v>
      </c>
    </row>
    <row r="643" s="2" customFormat="1" ht="21.75" customHeight="1">
      <c r="A643" s="38"/>
      <c r="B643" s="39"/>
      <c r="C643" s="215" t="s">
        <v>720</v>
      </c>
      <c r="D643" s="215" t="s">
        <v>139</v>
      </c>
      <c r="E643" s="216" t="s">
        <v>721</v>
      </c>
      <c r="F643" s="217" t="s">
        <v>722</v>
      </c>
      <c r="G643" s="218" t="s">
        <v>170</v>
      </c>
      <c r="H643" s="219">
        <v>7</v>
      </c>
      <c r="I643" s="220"/>
      <c r="J643" s="221">
        <f>ROUND(I643*H643,2)</f>
        <v>0</v>
      </c>
      <c r="K643" s="222"/>
      <c r="L643" s="44"/>
      <c r="M643" s="223" t="s">
        <v>1</v>
      </c>
      <c r="N643" s="224" t="s">
        <v>39</v>
      </c>
      <c r="O643" s="91"/>
      <c r="P643" s="225">
        <f>O643*H643</f>
        <v>0</v>
      </c>
      <c r="Q643" s="225">
        <v>0.00017000000000000001</v>
      </c>
      <c r="R643" s="225">
        <f>Q643*H643</f>
        <v>0.0011900000000000001</v>
      </c>
      <c r="S643" s="225">
        <v>0</v>
      </c>
      <c r="T643" s="226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7" t="s">
        <v>277</v>
      </c>
      <c r="AT643" s="227" t="s">
        <v>139</v>
      </c>
      <c r="AU643" s="227" t="s">
        <v>144</v>
      </c>
      <c r="AY643" s="17" t="s">
        <v>136</v>
      </c>
      <c r="BE643" s="228">
        <f>IF(N643="základní",J643,0)</f>
        <v>0</v>
      </c>
      <c r="BF643" s="228">
        <f>IF(N643="snížená",J643,0)</f>
        <v>0</v>
      </c>
      <c r="BG643" s="228">
        <f>IF(N643="zákl. přenesená",J643,0)</f>
        <v>0</v>
      </c>
      <c r="BH643" s="228">
        <f>IF(N643="sníž. přenesená",J643,0)</f>
        <v>0</v>
      </c>
      <c r="BI643" s="228">
        <f>IF(N643="nulová",J643,0)</f>
        <v>0</v>
      </c>
      <c r="BJ643" s="17" t="s">
        <v>144</v>
      </c>
      <c r="BK643" s="228">
        <f>ROUND(I643*H643,2)</f>
        <v>0</v>
      </c>
      <c r="BL643" s="17" t="s">
        <v>277</v>
      </c>
      <c r="BM643" s="227" t="s">
        <v>723</v>
      </c>
    </row>
    <row r="644" s="13" customFormat="1">
      <c r="A644" s="13"/>
      <c r="B644" s="229"/>
      <c r="C644" s="230"/>
      <c r="D644" s="231" t="s">
        <v>146</v>
      </c>
      <c r="E644" s="232" t="s">
        <v>1</v>
      </c>
      <c r="F644" s="233" t="s">
        <v>724</v>
      </c>
      <c r="G644" s="230"/>
      <c r="H644" s="232" t="s">
        <v>1</v>
      </c>
      <c r="I644" s="234"/>
      <c r="J644" s="230"/>
      <c r="K644" s="230"/>
      <c r="L644" s="235"/>
      <c r="M644" s="236"/>
      <c r="N644" s="237"/>
      <c r="O644" s="237"/>
      <c r="P644" s="237"/>
      <c r="Q644" s="237"/>
      <c r="R644" s="237"/>
      <c r="S644" s="237"/>
      <c r="T644" s="23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9" t="s">
        <v>146</v>
      </c>
      <c r="AU644" s="239" t="s">
        <v>144</v>
      </c>
      <c r="AV644" s="13" t="s">
        <v>81</v>
      </c>
      <c r="AW644" s="13" t="s">
        <v>30</v>
      </c>
      <c r="AX644" s="13" t="s">
        <v>73</v>
      </c>
      <c r="AY644" s="239" t="s">
        <v>136</v>
      </c>
    </row>
    <row r="645" s="14" customFormat="1">
      <c r="A645" s="14"/>
      <c r="B645" s="240"/>
      <c r="C645" s="241"/>
      <c r="D645" s="231" t="s">
        <v>146</v>
      </c>
      <c r="E645" s="242" t="s">
        <v>1</v>
      </c>
      <c r="F645" s="243" t="s">
        <v>713</v>
      </c>
      <c r="G645" s="241"/>
      <c r="H645" s="244">
        <v>4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0" t="s">
        <v>146</v>
      </c>
      <c r="AU645" s="250" t="s">
        <v>144</v>
      </c>
      <c r="AV645" s="14" t="s">
        <v>144</v>
      </c>
      <c r="AW645" s="14" t="s">
        <v>30</v>
      </c>
      <c r="AX645" s="14" t="s">
        <v>73</v>
      </c>
      <c r="AY645" s="250" t="s">
        <v>136</v>
      </c>
    </row>
    <row r="646" s="13" customFormat="1">
      <c r="A646" s="13"/>
      <c r="B646" s="229"/>
      <c r="C646" s="230"/>
      <c r="D646" s="231" t="s">
        <v>146</v>
      </c>
      <c r="E646" s="232" t="s">
        <v>1</v>
      </c>
      <c r="F646" s="233" t="s">
        <v>379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146</v>
      </c>
      <c r="AU646" s="239" t="s">
        <v>144</v>
      </c>
      <c r="AV646" s="13" t="s">
        <v>81</v>
      </c>
      <c r="AW646" s="13" t="s">
        <v>30</v>
      </c>
      <c r="AX646" s="13" t="s">
        <v>73</v>
      </c>
      <c r="AY646" s="239" t="s">
        <v>136</v>
      </c>
    </row>
    <row r="647" s="14" customFormat="1">
      <c r="A647" s="14"/>
      <c r="B647" s="240"/>
      <c r="C647" s="241"/>
      <c r="D647" s="231" t="s">
        <v>146</v>
      </c>
      <c r="E647" s="242" t="s">
        <v>1</v>
      </c>
      <c r="F647" s="243" t="s">
        <v>81</v>
      </c>
      <c r="G647" s="241"/>
      <c r="H647" s="244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146</v>
      </c>
      <c r="AU647" s="250" t="s">
        <v>144</v>
      </c>
      <c r="AV647" s="14" t="s">
        <v>144</v>
      </c>
      <c r="AW647" s="14" t="s">
        <v>30</v>
      </c>
      <c r="AX647" s="14" t="s">
        <v>73</v>
      </c>
      <c r="AY647" s="250" t="s">
        <v>136</v>
      </c>
    </row>
    <row r="648" s="13" customFormat="1">
      <c r="A648" s="13"/>
      <c r="B648" s="229"/>
      <c r="C648" s="230"/>
      <c r="D648" s="231" t="s">
        <v>146</v>
      </c>
      <c r="E648" s="232" t="s">
        <v>1</v>
      </c>
      <c r="F648" s="233" t="s">
        <v>725</v>
      </c>
      <c r="G648" s="230"/>
      <c r="H648" s="232" t="s">
        <v>1</v>
      </c>
      <c r="I648" s="234"/>
      <c r="J648" s="230"/>
      <c r="K648" s="230"/>
      <c r="L648" s="235"/>
      <c r="M648" s="236"/>
      <c r="N648" s="237"/>
      <c r="O648" s="237"/>
      <c r="P648" s="237"/>
      <c r="Q648" s="237"/>
      <c r="R648" s="237"/>
      <c r="S648" s="237"/>
      <c r="T648" s="23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9" t="s">
        <v>146</v>
      </c>
      <c r="AU648" s="239" t="s">
        <v>144</v>
      </c>
      <c r="AV648" s="13" t="s">
        <v>81</v>
      </c>
      <c r="AW648" s="13" t="s">
        <v>30</v>
      </c>
      <c r="AX648" s="13" t="s">
        <v>73</v>
      </c>
      <c r="AY648" s="239" t="s">
        <v>136</v>
      </c>
    </row>
    <row r="649" s="14" customFormat="1">
      <c r="A649" s="14"/>
      <c r="B649" s="240"/>
      <c r="C649" s="241"/>
      <c r="D649" s="231" t="s">
        <v>146</v>
      </c>
      <c r="E649" s="242" t="s">
        <v>1</v>
      </c>
      <c r="F649" s="243" t="s">
        <v>144</v>
      </c>
      <c r="G649" s="241"/>
      <c r="H649" s="244">
        <v>2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0" t="s">
        <v>146</v>
      </c>
      <c r="AU649" s="250" t="s">
        <v>144</v>
      </c>
      <c r="AV649" s="14" t="s">
        <v>144</v>
      </c>
      <c r="AW649" s="14" t="s">
        <v>30</v>
      </c>
      <c r="AX649" s="14" t="s">
        <v>73</v>
      </c>
      <c r="AY649" s="250" t="s">
        <v>136</v>
      </c>
    </row>
    <row r="650" s="15" customFormat="1">
      <c r="A650" s="15"/>
      <c r="B650" s="251"/>
      <c r="C650" s="252"/>
      <c r="D650" s="231" t="s">
        <v>146</v>
      </c>
      <c r="E650" s="253" t="s">
        <v>1</v>
      </c>
      <c r="F650" s="254" t="s">
        <v>159</v>
      </c>
      <c r="G650" s="252"/>
      <c r="H650" s="255">
        <v>7</v>
      </c>
      <c r="I650" s="256"/>
      <c r="J650" s="252"/>
      <c r="K650" s="252"/>
      <c r="L650" s="257"/>
      <c r="M650" s="258"/>
      <c r="N650" s="259"/>
      <c r="O650" s="259"/>
      <c r="P650" s="259"/>
      <c r="Q650" s="259"/>
      <c r="R650" s="259"/>
      <c r="S650" s="259"/>
      <c r="T650" s="260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1" t="s">
        <v>146</v>
      </c>
      <c r="AU650" s="261" t="s">
        <v>144</v>
      </c>
      <c r="AV650" s="15" t="s">
        <v>143</v>
      </c>
      <c r="AW650" s="15" t="s">
        <v>30</v>
      </c>
      <c r="AX650" s="15" t="s">
        <v>81</v>
      </c>
      <c r="AY650" s="261" t="s">
        <v>136</v>
      </c>
    </row>
    <row r="651" s="2" customFormat="1" ht="21.75" customHeight="1">
      <c r="A651" s="38"/>
      <c r="B651" s="39"/>
      <c r="C651" s="215" t="s">
        <v>726</v>
      </c>
      <c r="D651" s="215" t="s">
        <v>139</v>
      </c>
      <c r="E651" s="216" t="s">
        <v>727</v>
      </c>
      <c r="F651" s="217" t="s">
        <v>728</v>
      </c>
      <c r="G651" s="218" t="s">
        <v>693</v>
      </c>
      <c r="H651" s="219">
        <v>1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39</v>
      </c>
      <c r="O651" s="91"/>
      <c r="P651" s="225">
        <f>O651*H651</f>
        <v>0</v>
      </c>
      <c r="Q651" s="225">
        <v>0.00021000000000000001</v>
      </c>
      <c r="R651" s="225">
        <f>Q651*H651</f>
        <v>0.00021000000000000001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277</v>
      </c>
      <c r="AT651" s="227" t="s">
        <v>139</v>
      </c>
      <c r="AU651" s="227" t="s">
        <v>144</v>
      </c>
      <c r="AY651" s="17" t="s">
        <v>136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144</v>
      </c>
      <c r="BK651" s="228">
        <f>ROUND(I651*H651,2)</f>
        <v>0</v>
      </c>
      <c r="BL651" s="17" t="s">
        <v>277</v>
      </c>
      <c r="BM651" s="227" t="s">
        <v>729</v>
      </c>
    </row>
    <row r="652" s="13" customFormat="1">
      <c r="A652" s="13"/>
      <c r="B652" s="229"/>
      <c r="C652" s="230"/>
      <c r="D652" s="231" t="s">
        <v>146</v>
      </c>
      <c r="E652" s="232" t="s">
        <v>1</v>
      </c>
      <c r="F652" s="233" t="s">
        <v>434</v>
      </c>
      <c r="G652" s="230"/>
      <c r="H652" s="232" t="s">
        <v>1</v>
      </c>
      <c r="I652" s="234"/>
      <c r="J652" s="230"/>
      <c r="K652" s="230"/>
      <c r="L652" s="235"/>
      <c r="M652" s="236"/>
      <c r="N652" s="237"/>
      <c r="O652" s="237"/>
      <c r="P652" s="237"/>
      <c r="Q652" s="237"/>
      <c r="R652" s="237"/>
      <c r="S652" s="237"/>
      <c r="T652" s="23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9" t="s">
        <v>146</v>
      </c>
      <c r="AU652" s="239" t="s">
        <v>144</v>
      </c>
      <c r="AV652" s="13" t="s">
        <v>81</v>
      </c>
      <c r="AW652" s="13" t="s">
        <v>30</v>
      </c>
      <c r="AX652" s="13" t="s">
        <v>73</v>
      </c>
      <c r="AY652" s="239" t="s">
        <v>136</v>
      </c>
    </row>
    <row r="653" s="14" customFormat="1">
      <c r="A653" s="14"/>
      <c r="B653" s="240"/>
      <c r="C653" s="241"/>
      <c r="D653" s="231" t="s">
        <v>146</v>
      </c>
      <c r="E653" s="242" t="s">
        <v>1</v>
      </c>
      <c r="F653" s="243" t="s">
        <v>81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146</v>
      </c>
      <c r="AU653" s="250" t="s">
        <v>144</v>
      </c>
      <c r="AV653" s="14" t="s">
        <v>144</v>
      </c>
      <c r="AW653" s="14" t="s">
        <v>30</v>
      </c>
      <c r="AX653" s="14" t="s">
        <v>81</v>
      </c>
      <c r="AY653" s="250" t="s">
        <v>136</v>
      </c>
    </row>
    <row r="654" s="2" customFormat="1" ht="21.75" customHeight="1">
      <c r="A654" s="38"/>
      <c r="B654" s="39"/>
      <c r="C654" s="215" t="s">
        <v>730</v>
      </c>
      <c r="D654" s="215" t="s">
        <v>139</v>
      </c>
      <c r="E654" s="216" t="s">
        <v>731</v>
      </c>
      <c r="F654" s="217" t="s">
        <v>732</v>
      </c>
      <c r="G654" s="218" t="s">
        <v>170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0.00052999999999999998</v>
      </c>
      <c r="T654" s="226">
        <f>S654*H654</f>
        <v>0.00052999999999999998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277</v>
      </c>
      <c r="AT654" s="227" t="s">
        <v>139</v>
      </c>
      <c r="AU654" s="227" t="s">
        <v>144</v>
      </c>
      <c r="AY654" s="17" t="s">
        <v>136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144</v>
      </c>
      <c r="BK654" s="228">
        <f>ROUND(I654*H654,2)</f>
        <v>0</v>
      </c>
      <c r="BL654" s="17" t="s">
        <v>277</v>
      </c>
      <c r="BM654" s="227" t="s">
        <v>733</v>
      </c>
    </row>
    <row r="655" s="13" customFormat="1">
      <c r="A655" s="13"/>
      <c r="B655" s="229"/>
      <c r="C655" s="230"/>
      <c r="D655" s="231" t="s">
        <v>146</v>
      </c>
      <c r="E655" s="232" t="s">
        <v>1</v>
      </c>
      <c r="F655" s="233" t="s">
        <v>734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146</v>
      </c>
      <c r="AU655" s="239" t="s">
        <v>144</v>
      </c>
      <c r="AV655" s="13" t="s">
        <v>81</v>
      </c>
      <c r="AW655" s="13" t="s">
        <v>30</v>
      </c>
      <c r="AX655" s="13" t="s">
        <v>73</v>
      </c>
      <c r="AY655" s="239" t="s">
        <v>136</v>
      </c>
    </row>
    <row r="656" s="14" customFormat="1">
      <c r="A656" s="14"/>
      <c r="B656" s="240"/>
      <c r="C656" s="241"/>
      <c r="D656" s="231" t="s">
        <v>146</v>
      </c>
      <c r="E656" s="242" t="s">
        <v>1</v>
      </c>
      <c r="F656" s="243" t="s">
        <v>81</v>
      </c>
      <c r="G656" s="241"/>
      <c r="H656" s="244">
        <v>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146</v>
      </c>
      <c r="AU656" s="250" t="s">
        <v>144</v>
      </c>
      <c r="AV656" s="14" t="s">
        <v>144</v>
      </c>
      <c r="AW656" s="14" t="s">
        <v>30</v>
      </c>
      <c r="AX656" s="14" t="s">
        <v>81</v>
      </c>
      <c r="AY656" s="250" t="s">
        <v>136</v>
      </c>
    </row>
    <row r="657" s="2" customFormat="1" ht="24.15" customHeight="1">
      <c r="A657" s="38"/>
      <c r="B657" s="39"/>
      <c r="C657" s="215" t="s">
        <v>735</v>
      </c>
      <c r="D657" s="215" t="s">
        <v>139</v>
      </c>
      <c r="E657" s="216" t="s">
        <v>736</v>
      </c>
      <c r="F657" s="217" t="s">
        <v>737</v>
      </c>
      <c r="G657" s="218" t="s">
        <v>170</v>
      </c>
      <c r="H657" s="219">
        <v>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0.00511</v>
      </c>
      <c r="T657" s="226">
        <f>S657*H657</f>
        <v>0.00511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277</v>
      </c>
      <c r="AT657" s="227" t="s">
        <v>139</v>
      </c>
      <c r="AU657" s="227" t="s">
        <v>144</v>
      </c>
      <c r="AY657" s="17" t="s">
        <v>136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144</v>
      </c>
      <c r="BK657" s="228">
        <f>ROUND(I657*H657,2)</f>
        <v>0</v>
      </c>
      <c r="BL657" s="17" t="s">
        <v>277</v>
      </c>
      <c r="BM657" s="227" t="s">
        <v>738</v>
      </c>
    </row>
    <row r="658" s="13" customFormat="1">
      <c r="A658" s="13"/>
      <c r="B658" s="229"/>
      <c r="C658" s="230"/>
      <c r="D658" s="231" t="s">
        <v>146</v>
      </c>
      <c r="E658" s="232" t="s">
        <v>1</v>
      </c>
      <c r="F658" s="233" t="s">
        <v>739</v>
      </c>
      <c r="G658" s="230"/>
      <c r="H658" s="232" t="s">
        <v>1</v>
      </c>
      <c r="I658" s="234"/>
      <c r="J658" s="230"/>
      <c r="K658" s="230"/>
      <c r="L658" s="235"/>
      <c r="M658" s="236"/>
      <c r="N658" s="237"/>
      <c r="O658" s="237"/>
      <c r="P658" s="237"/>
      <c r="Q658" s="237"/>
      <c r="R658" s="237"/>
      <c r="S658" s="237"/>
      <c r="T658" s="23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9" t="s">
        <v>146</v>
      </c>
      <c r="AU658" s="239" t="s">
        <v>144</v>
      </c>
      <c r="AV658" s="13" t="s">
        <v>81</v>
      </c>
      <c r="AW658" s="13" t="s">
        <v>30</v>
      </c>
      <c r="AX658" s="13" t="s">
        <v>73</v>
      </c>
      <c r="AY658" s="239" t="s">
        <v>136</v>
      </c>
    </row>
    <row r="659" s="14" customFormat="1">
      <c r="A659" s="14"/>
      <c r="B659" s="240"/>
      <c r="C659" s="241"/>
      <c r="D659" s="231" t="s">
        <v>146</v>
      </c>
      <c r="E659" s="242" t="s">
        <v>1</v>
      </c>
      <c r="F659" s="243" t="s">
        <v>81</v>
      </c>
      <c r="G659" s="241"/>
      <c r="H659" s="244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146</v>
      </c>
      <c r="AU659" s="250" t="s">
        <v>144</v>
      </c>
      <c r="AV659" s="14" t="s">
        <v>144</v>
      </c>
      <c r="AW659" s="14" t="s">
        <v>30</v>
      </c>
      <c r="AX659" s="14" t="s">
        <v>81</v>
      </c>
      <c r="AY659" s="250" t="s">
        <v>136</v>
      </c>
    </row>
    <row r="660" s="2" customFormat="1" ht="24.15" customHeight="1">
      <c r="A660" s="38"/>
      <c r="B660" s="39"/>
      <c r="C660" s="215" t="s">
        <v>740</v>
      </c>
      <c r="D660" s="215" t="s">
        <v>139</v>
      </c>
      <c r="E660" s="216" t="s">
        <v>741</v>
      </c>
      <c r="F660" s="217" t="s">
        <v>742</v>
      </c>
      <c r="G660" s="218" t="s">
        <v>170</v>
      </c>
      <c r="H660" s="219">
        <v>5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0.00040999999999999999</v>
      </c>
      <c r="R660" s="225">
        <f>Q660*H660</f>
        <v>0.0020499999999999997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277</v>
      </c>
      <c r="AT660" s="227" t="s">
        <v>139</v>
      </c>
      <c r="AU660" s="227" t="s">
        <v>144</v>
      </c>
      <c r="AY660" s="17" t="s">
        <v>136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144</v>
      </c>
      <c r="BK660" s="228">
        <f>ROUND(I660*H660,2)</f>
        <v>0</v>
      </c>
      <c r="BL660" s="17" t="s">
        <v>277</v>
      </c>
      <c r="BM660" s="227" t="s">
        <v>743</v>
      </c>
    </row>
    <row r="661" s="13" customFormat="1">
      <c r="A661" s="13"/>
      <c r="B661" s="229"/>
      <c r="C661" s="230"/>
      <c r="D661" s="231" t="s">
        <v>146</v>
      </c>
      <c r="E661" s="232" t="s">
        <v>1</v>
      </c>
      <c r="F661" s="233" t="s">
        <v>744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146</v>
      </c>
      <c r="AU661" s="239" t="s">
        <v>144</v>
      </c>
      <c r="AV661" s="13" t="s">
        <v>81</v>
      </c>
      <c r="AW661" s="13" t="s">
        <v>30</v>
      </c>
      <c r="AX661" s="13" t="s">
        <v>73</v>
      </c>
      <c r="AY661" s="239" t="s">
        <v>136</v>
      </c>
    </row>
    <row r="662" s="14" customFormat="1">
      <c r="A662" s="14"/>
      <c r="B662" s="240"/>
      <c r="C662" s="241"/>
      <c r="D662" s="231" t="s">
        <v>146</v>
      </c>
      <c r="E662" s="242" t="s">
        <v>1</v>
      </c>
      <c r="F662" s="243" t="s">
        <v>144</v>
      </c>
      <c r="G662" s="241"/>
      <c r="H662" s="244">
        <v>2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146</v>
      </c>
      <c r="AU662" s="250" t="s">
        <v>144</v>
      </c>
      <c r="AV662" s="14" t="s">
        <v>144</v>
      </c>
      <c r="AW662" s="14" t="s">
        <v>30</v>
      </c>
      <c r="AX662" s="14" t="s">
        <v>73</v>
      </c>
      <c r="AY662" s="250" t="s">
        <v>136</v>
      </c>
    </row>
    <row r="663" s="13" customFormat="1">
      <c r="A663" s="13"/>
      <c r="B663" s="229"/>
      <c r="C663" s="230"/>
      <c r="D663" s="231" t="s">
        <v>146</v>
      </c>
      <c r="E663" s="232" t="s">
        <v>1</v>
      </c>
      <c r="F663" s="233" t="s">
        <v>745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146</v>
      </c>
      <c r="AU663" s="239" t="s">
        <v>144</v>
      </c>
      <c r="AV663" s="13" t="s">
        <v>81</v>
      </c>
      <c r="AW663" s="13" t="s">
        <v>30</v>
      </c>
      <c r="AX663" s="13" t="s">
        <v>73</v>
      </c>
      <c r="AY663" s="239" t="s">
        <v>136</v>
      </c>
    </row>
    <row r="664" s="14" customFormat="1">
      <c r="A664" s="14"/>
      <c r="B664" s="240"/>
      <c r="C664" s="241"/>
      <c r="D664" s="231" t="s">
        <v>146</v>
      </c>
      <c r="E664" s="242" t="s">
        <v>1</v>
      </c>
      <c r="F664" s="243" t="s">
        <v>144</v>
      </c>
      <c r="G664" s="241"/>
      <c r="H664" s="244">
        <v>2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146</v>
      </c>
      <c r="AU664" s="250" t="s">
        <v>144</v>
      </c>
      <c r="AV664" s="14" t="s">
        <v>144</v>
      </c>
      <c r="AW664" s="14" t="s">
        <v>30</v>
      </c>
      <c r="AX664" s="14" t="s">
        <v>73</v>
      </c>
      <c r="AY664" s="250" t="s">
        <v>136</v>
      </c>
    </row>
    <row r="665" s="13" customFormat="1">
      <c r="A665" s="13"/>
      <c r="B665" s="229"/>
      <c r="C665" s="230"/>
      <c r="D665" s="231" t="s">
        <v>146</v>
      </c>
      <c r="E665" s="232" t="s">
        <v>1</v>
      </c>
      <c r="F665" s="233" t="s">
        <v>379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146</v>
      </c>
      <c r="AU665" s="239" t="s">
        <v>144</v>
      </c>
      <c r="AV665" s="13" t="s">
        <v>81</v>
      </c>
      <c r="AW665" s="13" t="s">
        <v>30</v>
      </c>
      <c r="AX665" s="13" t="s">
        <v>73</v>
      </c>
      <c r="AY665" s="239" t="s">
        <v>136</v>
      </c>
    </row>
    <row r="666" s="14" customFormat="1">
      <c r="A666" s="14"/>
      <c r="B666" s="240"/>
      <c r="C666" s="241"/>
      <c r="D666" s="231" t="s">
        <v>146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146</v>
      </c>
      <c r="AU666" s="250" t="s">
        <v>144</v>
      </c>
      <c r="AV666" s="14" t="s">
        <v>144</v>
      </c>
      <c r="AW666" s="14" t="s">
        <v>30</v>
      </c>
      <c r="AX666" s="14" t="s">
        <v>73</v>
      </c>
      <c r="AY666" s="250" t="s">
        <v>136</v>
      </c>
    </row>
    <row r="667" s="15" customFormat="1">
      <c r="A667" s="15"/>
      <c r="B667" s="251"/>
      <c r="C667" s="252"/>
      <c r="D667" s="231" t="s">
        <v>146</v>
      </c>
      <c r="E667" s="253" t="s">
        <v>1</v>
      </c>
      <c r="F667" s="254" t="s">
        <v>159</v>
      </c>
      <c r="G667" s="252"/>
      <c r="H667" s="255">
        <v>5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146</v>
      </c>
      <c r="AU667" s="261" t="s">
        <v>144</v>
      </c>
      <c r="AV667" s="15" t="s">
        <v>143</v>
      </c>
      <c r="AW667" s="15" t="s">
        <v>30</v>
      </c>
      <c r="AX667" s="15" t="s">
        <v>81</v>
      </c>
      <c r="AY667" s="261" t="s">
        <v>136</v>
      </c>
    </row>
    <row r="668" s="2" customFormat="1" ht="21.75" customHeight="1">
      <c r="A668" s="38"/>
      <c r="B668" s="39"/>
      <c r="C668" s="215" t="s">
        <v>746</v>
      </c>
      <c r="D668" s="215" t="s">
        <v>139</v>
      </c>
      <c r="E668" s="216" t="s">
        <v>747</v>
      </c>
      <c r="F668" s="217" t="s">
        <v>748</v>
      </c>
      <c r="G668" s="218" t="s">
        <v>170</v>
      </c>
      <c r="H668" s="219">
        <v>3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2.0000000000000002E-05</v>
      </c>
      <c r="R668" s="225">
        <f>Q668*H668</f>
        <v>6.0000000000000008E-05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277</v>
      </c>
      <c r="AT668" s="227" t="s">
        <v>139</v>
      </c>
      <c r="AU668" s="227" t="s">
        <v>144</v>
      </c>
      <c r="AY668" s="17" t="s">
        <v>136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144</v>
      </c>
      <c r="BK668" s="228">
        <f>ROUND(I668*H668,2)</f>
        <v>0</v>
      </c>
      <c r="BL668" s="17" t="s">
        <v>277</v>
      </c>
      <c r="BM668" s="227" t="s">
        <v>749</v>
      </c>
    </row>
    <row r="669" s="13" customFormat="1">
      <c r="A669" s="13"/>
      <c r="B669" s="229"/>
      <c r="C669" s="230"/>
      <c r="D669" s="231" t="s">
        <v>146</v>
      </c>
      <c r="E669" s="232" t="s">
        <v>1</v>
      </c>
      <c r="F669" s="233" t="s">
        <v>750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146</v>
      </c>
      <c r="AU669" s="239" t="s">
        <v>144</v>
      </c>
      <c r="AV669" s="13" t="s">
        <v>81</v>
      </c>
      <c r="AW669" s="13" t="s">
        <v>30</v>
      </c>
      <c r="AX669" s="13" t="s">
        <v>73</v>
      </c>
      <c r="AY669" s="239" t="s">
        <v>136</v>
      </c>
    </row>
    <row r="670" s="14" customFormat="1">
      <c r="A670" s="14"/>
      <c r="B670" s="240"/>
      <c r="C670" s="241"/>
      <c r="D670" s="231" t="s">
        <v>146</v>
      </c>
      <c r="E670" s="242" t="s">
        <v>1</v>
      </c>
      <c r="F670" s="243" t="s">
        <v>144</v>
      </c>
      <c r="G670" s="241"/>
      <c r="H670" s="244">
        <v>2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146</v>
      </c>
      <c r="AU670" s="250" t="s">
        <v>144</v>
      </c>
      <c r="AV670" s="14" t="s">
        <v>144</v>
      </c>
      <c r="AW670" s="14" t="s">
        <v>30</v>
      </c>
      <c r="AX670" s="14" t="s">
        <v>73</v>
      </c>
      <c r="AY670" s="250" t="s">
        <v>136</v>
      </c>
    </row>
    <row r="671" s="13" customFormat="1">
      <c r="A671" s="13"/>
      <c r="B671" s="229"/>
      <c r="C671" s="230"/>
      <c r="D671" s="231" t="s">
        <v>146</v>
      </c>
      <c r="E671" s="232" t="s">
        <v>1</v>
      </c>
      <c r="F671" s="233" t="s">
        <v>379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146</v>
      </c>
      <c r="AU671" s="239" t="s">
        <v>144</v>
      </c>
      <c r="AV671" s="13" t="s">
        <v>81</v>
      </c>
      <c r="AW671" s="13" t="s">
        <v>30</v>
      </c>
      <c r="AX671" s="13" t="s">
        <v>73</v>
      </c>
      <c r="AY671" s="239" t="s">
        <v>136</v>
      </c>
    </row>
    <row r="672" s="14" customFormat="1">
      <c r="A672" s="14"/>
      <c r="B672" s="240"/>
      <c r="C672" s="241"/>
      <c r="D672" s="231" t="s">
        <v>146</v>
      </c>
      <c r="E672" s="242" t="s">
        <v>1</v>
      </c>
      <c r="F672" s="243" t="s">
        <v>81</v>
      </c>
      <c r="G672" s="241"/>
      <c r="H672" s="244">
        <v>1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146</v>
      </c>
      <c r="AU672" s="250" t="s">
        <v>144</v>
      </c>
      <c r="AV672" s="14" t="s">
        <v>144</v>
      </c>
      <c r="AW672" s="14" t="s">
        <v>30</v>
      </c>
      <c r="AX672" s="14" t="s">
        <v>73</v>
      </c>
      <c r="AY672" s="250" t="s">
        <v>136</v>
      </c>
    </row>
    <row r="673" s="15" customFormat="1">
      <c r="A673" s="15"/>
      <c r="B673" s="251"/>
      <c r="C673" s="252"/>
      <c r="D673" s="231" t="s">
        <v>146</v>
      </c>
      <c r="E673" s="253" t="s">
        <v>1</v>
      </c>
      <c r="F673" s="254" t="s">
        <v>159</v>
      </c>
      <c r="G673" s="252"/>
      <c r="H673" s="255">
        <v>3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61" t="s">
        <v>146</v>
      </c>
      <c r="AU673" s="261" t="s">
        <v>144</v>
      </c>
      <c r="AV673" s="15" t="s">
        <v>143</v>
      </c>
      <c r="AW673" s="15" t="s">
        <v>30</v>
      </c>
      <c r="AX673" s="15" t="s">
        <v>81</v>
      </c>
      <c r="AY673" s="261" t="s">
        <v>136</v>
      </c>
    </row>
    <row r="674" s="2" customFormat="1" ht="24.15" customHeight="1">
      <c r="A674" s="38"/>
      <c r="B674" s="39"/>
      <c r="C674" s="262" t="s">
        <v>751</v>
      </c>
      <c r="D674" s="262" t="s">
        <v>160</v>
      </c>
      <c r="E674" s="263" t="s">
        <v>752</v>
      </c>
      <c r="F674" s="264" t="s">
        <v>753</v>
      </c>
      <c r="G674" s="265" t="s">
        <v>191</v>
      </c>
      <c r="H674" s="266">
        <v>3</v>
      </c>
      <c r="I674" s="267"/>
      <c r="J674" s="268">
        <f>ROUND(I674*H674,2)</f>
        <v>0</v>
      </c>
      <c r="K674" s="269"/>
      <c r="L674" s="270"/>
      <c r="M674" s="271" t="s">
        <v>1</v>
      </c>
      <c r="N674" s="272" t="s">
        <v>39</v>
      </c>
      <c r="O674" s="91"/>
      <c r="P674" s="225">
        <f>O674*H674</f>
        <v>0</v>
      </c>
      <c r="Q674" s="225">
        <v>0.00018000000000000001</v>
      </c>
      <c r="R674" s="225">
        <f>Q674*H674</f>
        <v>0.00054000000000000001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354</v>
      </c>
      <c r="AT674" s="227" t="s">
        <v>160</v>
      </c>
      <c r="AU674" s="227" t="s">
        <v>144</v>
      </c>
      <c r="AY674" s="17" t="s">
        <v>136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144</v>
      </c>
      <c r="BK674" s="228">
        <f>ROUND(I674*H674,2)</f>
        <v>0</v>
      </c>
      <c r="BL674" s="17" t="s">
        <v>277</v>
      </c>
      <c r="BM674" s="227" t="s">
        <v>754</v>
      </c>
    </row>
    <row r="675" s="14" customFormat="1">
      <c r="A675" s="14"/>
      <c r="B675" s="240"/>
      <c r="C675" s="241"/>
      <c r="D675" s="231" t="s">
        <v>146</v>
      </c>
      <c r="E675" s="242" t="s">
        <v>1</v>
      </c>
      <c r="F675" s="243" t="s">
        <v>137</v>
      </c>
      <c r="G675" s="241"/>
      <c r="H675" s="244">
        <v>3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146</v>
      </c>
      <c r="AU675" s="250" t="s">
        <v>144</v>
      </c>
      <c r="AV675" s="14" t="s">
        <v>144</v>
      </c>
      <c r="AW675" s="14" t="s">
        <v>30</v>
      </c>
      <c r="AX675" s="14" t="s">
        <v>81</v>
      </c>
      <c r="AY675" s="250" t="s">
        <v>136</v>
      </c>
    </row>
    <row r="676" s="2" customFormat="1" ht="21.75" customHeight="1">
      <c r="A676" s="38"/>
      <c r="B676" s="39"/>
      <c r="C676" s="215" t="s">
        <v>755</v>
      </c>
      <c r="D676" s="215" t="s">
        <v>139</v>
      </c>
      <c r="E676" s="216" t="s">
        <v>756</v>
      </c>
      <c r="F676" s="217" t="s">
        <v>757</v>
      </c>
      <c r="G676" s="218" t="s">
        <v>191</v>
      </c>
      <c r="H676" s="219">
        <v>22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1.0000000000000001E-05</v>
      </c>
      <c r="R676" s="225">
        <f>Q676*H676</f>
        <v>0.00022000000000000001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277</v>
      </c>
      <c r="AT676" s="227" t="s">
        <v>139</v>
      </c>
      <c r="AU676" s="227" t="s">
        <v>144</v>
      </c>
      <c r="AY676" s="17" t="s">
        <v>136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144</v>
      </c>
      <c r="BK676" s="228">
        <f>ROUND(I676*H676,2)</f>
        <v>0</v>
      </c>
      <c r="BL676" s="17" t="s">
        <v>277</v>
      </c>
      <c r="BM676" s="227" t="s">
        <v>758</v>
      </c>
    </row>
    <row r="677" s="2" customFormat="1" ht="24.15" customHeight="1">
      <c r="A677" s="38"/>
      <c r="B677" s="39"/>
      <c r="C677" s="215" t="s">
        <v>759</v>
      </c>
      <c r="D677" s="215" t="s">
        <v>139</v>
      </c>
      <c r="E677" s="216" t="s">
        <v>760</v>
      </c>
      <c r="F677" s="217" t="s">
        <v>761</v>
      </c>
      <c r="G677" s="218" t="s">
        <v>191</v>
      </c>
      <c r="H677" s="219">
        <v>22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2.0000000000000002E-05</v>
      </c>
      <c r="R677" s="225">
        <f>Q677*H677</f>
        <v>0.00044000000000000002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277</v>
      </c>
      <c r="AT677" s="227" t="s">
        <v>139</v>
      </c>
      <c r="AU677" s="227" t="s">
        <v>144</v>
      </c>
      <c r="AY677" s="17" t="s">
        <v>136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144</v>
      </c>
      <c r="BK677" s="228">
        <f>ROUND(I677*H677,2)</f>
        <v>0</v>
      </c>
      <c r="BL677" s="17" t="s">
        <v>277</v>
      </c>
      <c r="BM677" s="227" t="s">
        <v>762</v>
      </c>
    </row>
    <row r="678" s="2" customFormat="1" ht="24.15" customHeight="1">
      <c r="A678" s="38"/>
      <c r="B678" s="39"/>
      <c r="C678" s="215" t="s">
        <v>763</v>
      </c>
      <c r="D678" s="215" t="s">
        <v>139</v>
      </c>
      <c r="E678" s="216" t="s">
        <v>764</v>
      </c>
      <c r="F678" s="217" t="s">
        <v>765</v>
      </c>
      <c r="G678" s="218" t="s">
        <v>151</v>
      </c>
      <c r="H678" s="219">
        <v>0.029999999999999999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277</v>
      </c>
      <c r="AT678" s="227" t="s">
        <v>139</v>
      </c>
      <c r="AU678" s="227" t="s">
        <v>144</v>
      </c>
      <c r="AY678" s="17" t="s">
        <v>136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144</v>
      </c>
      <c r="BK678" s="228">
        <f>ROUND(I678*H678,2)</f>
        <v>0</v>
      </c>
      <c r="BL678" s="17" t="s">
        <v>277</v>
      </c>
      <c r="BM678" s="227" t="s">
        <v>766</v>
      </c>
    </row>
    <row r="679" s="2" customFormat="1" ht="33" customHeight="1">
      <c r="A679" s="38"/>
      <c r="B679" s="39"/>
      <c r="C679" s="215" t="s">
        <v>767</v>
      </c>
      <c r="D679" s="215" t="s">
        <v>139</v>
      </c>
      <c r="E679" s="216" t="s">
        <v>768</v>
      </c>
      <c r="F679" s="217" t="s">
        <v>769</v>
      </c>
      <c r="G679" s="218" t="s">
        <v>151</v>
      </c>
      <c r="H679" s="219">
        <v>0.059999999999999998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0</v>
      </c>
      <c r="R679" s="225">
        <f>Q679*H679</f>
        <v>0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277</v>
      </c>
      <c r="AT679" s="227" t="s">
        <v>139</v>
      </c>
      <c r="AU679" s="227" t="s">
        <v>144</v>
      </c>
      <c r="AY679" s="17" t="s">
        <v>136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144</v>
      </c>
      <c r="BK679" s="228">
        <f>ROUND(I679*H679,2)</f>
        <v>0</v>
      </c>
      <c r="BL679" s="17" t="s">
        <v>277</v>
      </c>
      <c r="BM679" s="227" t="s">
        <v>770</v>
      </c>
    </row>
    <row r="680" s="14" customFormat="1">
      <c r="A680" s="14"/>
      <c r="B680" s="240"/>
      <c r="C680" s="241"/>
      <c r="D680" s="231" t="s">
        <v>146</v>
      </c>
      <c r="E680" s="241"/>
      <c r="F680" s="243" t="s">
        <v>771</v>
      </c>
      <c r="G680" s="241"/>
      <c r="H680" s="244">
        <v>0.059999999999999998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146</v>
      </c>
      <c r="AU680" s="250" t="s">
        <v>144</v>
      </c>
      <c r="AV680" s="14" t="s">
        <v>144</v>
      </c>
      <c r="AW680" s="14" t="s">
        <v>4</v>
      </c>
      <c r="AX680" s="14" t="s">
        <v>81</v>
      </c>
      <c r="AY680" s="250" t="s">
        <v>136</v>
      </c>
    </row>
    <row r="681" s="12" customFormat="1" ht="22.8" customHeight="1">
      <c r="A681" s="12"/>
      <c r="B681" s="199"/>
      <c r="C681" s="200"/>
      <c r="D681" s="201" t="s">
        <v>72</v>
      </c>
      <c r="E681" s="213" t="s">
        <v>772</v>
      </c>
      <c r="F681" s="213" t="s">
        <v>773</v>
      </c>
      <c r="G681" s="200"/>
      <c r="H681" s="200"/>
      <c r="I681" s="203"/>
      <c r="J681" s="214">
        <f>BK681</f>
        <v>0</v>
      </c>
      <c r="K681" s="200"/>
      <c r="L681" s="205"/>
      <c r="M681" s="206"/>
      <c r="N681" s="207"/>
      <c r="O681" s="207"/>
      <c r="P681" s="208">
        <f>SUM(P682:P697)</f>
        <v>0</v>
      </c>
      <c r="Q681" s="207"/>
      <c r="R681" s="208">
        <f>SUM(R682:R697)</f>
        <v>0.00096999999999999994</v>
      </c>
      <c r="S681" s="207"/>
      <c r="T681" s="209">
        <f>SUM(T682:T697)</f>
        <v>0.015200000000000002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0" t="s">
        <v>144</v>
      </c>
      <c r="AT681" s="211" t="s">
        <v>72</v>
      </c>
      <c r="AU681" s="211" t="s">
        <v>81</v>
      </c>
      <c r="AY681" s="210" t="s">
        <v>136</v>
      </c>
      <c r="BK681" s="212">
        <f>SUM(BK682:BK697)</f>
        <v>0</v>
      </c>
    </row>
    <row r="682" s="2" customFormat="1" ht="16.5" customHeight="1">
      <c r="A682" s="38"/>
      <c r="B682" s="39"/>
      <c r="C682" s="215" t="s">
        <v>774</v>
      </c>
      <c r="D682" s="215" t="s">
        <v>139</v>
      </c>
      <c r="E682" s="216" t="s">
        <v>775</v>
      </c>
      <c r="F682" s="217" t="s">
        <v>776</v>
      </c>
      <c r="G682" s="218" t="s">
        <v>170</v>
      </c>
      <c r="H682" s="219">
        <v>1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0.00010000000000000001</v>
      </c>
      <c r="R682" s="225">
        <f>Q682*H682</f>
        <v>0.00010000000000000001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277</v>
      </c>
      <c r="AT682" s="227" t="s">
        <v>139</v>
      </c>
      <c r="AU682" s="227" t="s">
        <v>144</v>
      </c>
      <c r="AY682" s="17" t="s">
        <v>136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144</v>
      </c>
      <c r="BK682" s="228">
        <f>ROUND(I682*H682,2)</f>
        <v>0</v>
      </c>
      <c r="BL682" s="17" t="s">
        <v>277</v>
      </c>
      <c r="BM682" s="227" t="s">
        <v>777</v>
      </c>
    </row>
    <row r="683" s="13" customFormat="1">
      <c r="A683" s="13"/>
      <c r="B683" s="229"/>
      <c r="C683" s="230"/>
      <c r="D683" s="231" t="s">
        <v>146</v>
      </c>
      <c r="E683" s="232" t="s">
        <v>1</v>
      </c>
      <c r="F683" s="233" t="s">
        <v>778</v>
      </c>
      <c r="G683" s="230"/>
      <c r="H683" s="232" t="s">
        <v>1</v>
      </c>
      <c r="I683" s="234"/>
      <c r="J683" s="230"/>
      <c r="K683" s="230"/>
      <c r="L683" s="235"/>
      <c r="M683" s="236"/>
      <c r="N683" s="237"/>
      <c r="O683" s="237"/>
      <c r="P683" s="237"/>
      <c r="Q683" s="237"/>
      <c r="R683" s="237"/>
      <c r="S683" s="237"/>
      <c r="T683" s="23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9" t="s">
        <v>146</v>
      </c>
      <c r="AU683" s="239" t="s">
        <v>144</v>
      </c>
      <c r="AV683" s="13" t="s">
        <v>81</v>
      </c>
      <c r="AW683" s="13" t="s">
        <v>30</v>
      </c>
      <c r="AX683" s="13" t="s">
        <v>73</v>
      </c>
      <c r="AY683" s="239" t="s">
        <v>136</v>
      </c>
    </row>
    <row r="684" s="14" customFormat="1">
      <c r="A684" s="14"/>
      <c r="B684" s="240"/>
      <c r="C684" s="241"/>
      <c r="D684" s="231" t="s">
        <v>146</v>
      </c>
      <c r="E684" s="242" t="s">
        <v>1</v>
      </c>
      <c r="F684" s="243" t="s">
        <v>81</v>
      </c>
      <c r="G684" s="241"/>
      <c r="H684" s="244">
        <v>1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146</v>
      </c>
      <c r="AU684" s="250" t="s">
        <v>144</v>
      </c>
      <c r="AV684" s="14" t="s">
        <v>144</v>
      </c>
      <c r="AW684" s="14" t="s">
        <v>30</v>
      </c>
      <c r="AX684" s="14" t="s">
        <v>81</v>
      </c>
      <c r="AY684" s="250" t="s">
        <v>136</v>
      </c>
    </row>
    <row r="685" s="2" customFormat="1" ht="21.75" customHeight="1">
      <c r="A685" s="38"/>
      <c r="B685" s="39"/>
      <c r="C685" s="262" t="s">
        <v>779</v>
      </c>
      <c r="D685" s="262" t="s">
        <v>160</v>
      </c>
      <c r="E685" s="263" t="s">
        <v>780</v>
      </c>
      <c r="F685" s="264" t="s">
        <v>781</v>
      </c>
      <c r="G685" s="265" t="s">
        <v>170</v>
      </c>
      <c r="H685" s="266">
        <v>1</v>
      </c>
      <c r="I685" s="267"/>
      <c r="J685" s="268">
        <f>ROUND(I685*H685,2)</f>
        <v>0</v>
      </c>
      <c r="K685" s="269"/>
      <c r="L685" s="270"/>
      <c r="M685" s="271" t="s">
        <v>1</v>
      </c>
      <c r="N685" s="272" t="s">
        <v>39</v>
      </c>
      <c r="O685" s="91"/>
      <c r="P685" s="225">
        <f>O685*H685</f>
        <v>0</v>
      </c>
      <c r="Q685" s="225">
        <v>0.00011</v>
      </c>
      <c r="R685" s="225">
        <f>Q685*H685</f>
        <v>0.00011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163</v>
      </c>
      <c r="AT685" s="227" t="s">
        <v>160</v>
      </c>
      <c r="AU685" s="227" t="s">
        <v>144</v>
      </c>
      <c r="AY685" s="17" t="s">
        <v>136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144</v>
      </c>
      <c r="BK685" s="228">
        <f>ROUND(I685*H685,2)</f>
        <v>0</v>
      </c>
      <c r="BL685" s="17" t="s">
        <v>143</v>
      </c>
      <c r="BM685" s="227" t="s">
        <v>782</v>
      </c>
    </row>
    <row r="686" s="14" customFormat="1">
      <c r="A686" s="14"/>
      <c r="B686" s="240"/>
      <c r="C686" s="241"/>
      <c r="D686" s="231" t="s">
        <v>146</v>
      </c>
      <c r="E686" s="242" t="s">
        <v>1</v>
      </c>
      <c r="F686" s="243" t="s">
        <v>81</v>
      </c>
      <c r="G686" s="241"/>
      <c r="H686" s="244">
        <v>1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0" t="s">
        <v>146</v>
      </c>
      <c r="AU686" s="250" t="s">
        <v>144</v>
      </c>
      <c r="AV686" s="14" t="s">
        <v>144</v>
      </c>
      <c r="AW686" s="14" t="s">
        <v>30</v>
      </c>
      <c r="AX686" s="14" t="s">
        <v>81</v>
      </c>
      <c r="AY686" s="250" t="s">
        <v>136</v>
      </c>
    </row>
    <row r="687" s="2" customFormat="1" ht="21.75" customHeight="1">
      <c r="A687" s="38"/>
      <c r="B687" s="39"/>
      <c r="C687" s="215" t="s">
        <v>783</v>
      </c>
      <c r="D687" s="215" t="s">
        <v>139</v>
      </c>
      <c r="E687" s="216" t="s">
        <v>784</v>
      </c>
      <c r="F687" s="217" t="s">
        <v>785</v>
      </c>
      <c r="G687" s="218" t="s">
        <v>191</v>
      </c>
      <c r="H687" s="219">
        <v>2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0.00024000000000000001</v>
      </c>
      <c r="R687" s="225">
        <f>Q687*H687</f>
        <v>0.00048000000000000001</v>
      </c>
      <c r="S687" s="225">
        <v>0.0025400000000000002</v>
      </c>
      <c r="T687" s="226">
        <f>S687*H687</f>
        <v>0.0050800000000000003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277</v>
      </c>
      <c r="AT687" s="227" t="s">
        <v>139</v>
      </c>
      <c r="AU687" s="227" t="s">
        <v>144</v>
      </c>
      <c r="AY687" s="17" t="s">
        <v>136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144</v>
      </c>
      <c r="BK687" s="228">
        <f>ROUND(I687*H687,2)</f>
        <v>0</v>
      </c>
      <c r="BL687" s="17" t="s">
        <v>277</v>
      </c>
      <c r="BM687" s="227" t="s">
        <v>786</v>
      </c>
    </row>
    <row r="688" s="14" customFormat="1">
      <c r="A688" s="14"/>
      <c r="B688" s="240"/>
      <c r="C688" s="241"/>
      <c r="D688" s="231" t="s">
        <v>146</v>
      </c>
      <c r="E688" s="242" t="s">
        <v>1</v>
      </c>
      <c r="F688" s="243" t="s">
        <v>144</v>
      </c>
      <c r="G688" s="241"/>
      <c r="H688" s="244">
        <v>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146</v>
      </c>
      <c r="AU688" s="250" t="s">
        <v>144</v>
      </c>
      <c r="AV688" s="14" t="s">
        <v>144</v>
      </c>
      <c r="AW688" s="14" t="s">
        <v>30</v>
      </c>
      <c r="AX688" s="14" t="s">
        <v>81</v>
      </c>
      <c r="AY688" s="250" t="s">
        <v>136</v>
      </c>
    </row>
    <row r="689" s="2" customFormat="1" ht="24.15" customHeight="1">
      <c r="A689" s="38"/>
      <c r="B689" s="39"/>
      <c r="C689" s="215" t="s">
        <v>787</v>
      </c>
      <c r="D689" s="215" t="s">
        <v>139</v>
      </c>
      <c r="E689" s="216" t="s">
        <v>788</v>
      </c>
      <c r="F689" s="217" t="s">
        <v>789</v>
      </c>
      <c r="G689" s="218" t="s">
        <v>790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0.00513</v>
      </c>
      <c r="T689" s="226">
        <f>S689*H689</f>
        <v>0.00513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277</v>
      </c>
      <c r="AT689" s="227" t="s">
        <v>139</v>
      </c>
      <c r="AU689" s="227" t="s">
        <v>144</v>
      </c>
      <c r="AY689" s="17" t="s">
        <v>136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144</v>
      </c>
      <c r="BK689" s="228">
        <f>ROUND(I689*H689,2)</f>
        <v>0</v>
      </c>
      <c r="BL689" s="17" t="s">
        <v>277</v>
      </c>
      <c r="BM689" s="227" t="s">
        <v>791</v>
      </c>
    </row>
    <row r="690" s="14" customFormat="1">
      <c r="A690" s="14"/>
      <c r="B690" s="240"/>
      <c r="C690" s="241"/>
      <c r="D690" s="231" t="s">
        <v>146</v>
      </c>
      <c r="E690" s="242" t="s">
        <v>1</v>
      </c>
      <c r="F690" s="243" t="s">
        <v>81</v>
      </c>
      <c r="G690" s="241"/>
      <c r="H690" s="244">
        <v>1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146</v>
      </c>
      <c r="AU690" s="250" t="s">
        <v>144</v>
      </c>
      <c r="AV690" s="14" t="s">
        <v>144</v>
      </c>
      <c r="AW690" s="14" t="s">
        <v>30</v>
      </c>
      <c r="AX690" s="14" t="s">
        <v>81</v>
      </c>
      <c r="AY690" s="250" t="s">
        <v>136</v>
      </c>
    </row>
    <row r="691" s="2" customFormat="1" ht="16.5" customHeight="1">
      <c r="A691" s="38"/>
      <c r="B691" s="39"/>
      <c r="C691" s="215" t="s">
        <v>792</v>
      </c>
      <c r="D691" s="215" t="s">
        <v>139</v>
      </c>
      <c r="E691" s="216" t="s">
        <v>793</v>
      </c>
      <c r="F691" s="217" t="s">
        <v>794</v>
      </c>
      <c r="G691" s="218" t="s">
        <v>170</v>
      </c>
      <c r="H691" s="219">
        <v>1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</v>
      </c>
      <c r="R691" s="225">
        <f>Q691*H691</f>
        <v>0</v>
      </c>
      <c r="S691" s="225">
        <v>0.00088999999999999995</v>
      </c>
      <c r="T691" s="226">
        <f>S691*H691</f>
        <v>0.00088999999999999995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277</v>
      </c>
      <c r="AT691" s="227" t="s">
        <v>139</v>
      </c>
      <c r="AU691" s="227" t="s">
        <v>144</v>
      </c>
      <c r="AY691" s="17" t="s">
        <v>136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144</v>
      </c>
      <c r="BK691" s="228">
        <f>ROUND(I691*H691,2)</f>
        <v>0</v>
      </c>
      <c r="BL691" s="17" t="s">
        <v>277</v>
      </c>
      <c r="BM691" s="227" t="s">
        <v>795</v>
      </c>
    </row>
    <row r="692" s="14" customFormat="1">
      <c r="A692" s="14"/>
      <c r="B692" s="240"/>
      <c r="C692" s="241"/>
      <c r="D692" s="231" t="s">
        <v>146</v>
      </c>
      <c r="E692" s="242" t="s">
        <v>1</v>
      </c>
      <c r="F692" s="243" t="s">
        <v>81</v>
      </c>
      <c r="G692" s="241"/>
      <c r="H692" s="244">
        <v>1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146</v>
      </c>
      <c r="AU692" s="250" t="s">
        <v>144</v>
      </c>
      <c r="AV692" s="14" t="s">
        <v>144</v>
      </c>
      <c r="AW692" s="14" t="s">
        <v>30</v>
      </c>
      <c r="AX692" s="14" t="s">
        <v>81</v>
      </c>
      <c r="AY692" s="250" t="s">
        <v>136</v>
      </c>
    </row>
    <row r="693" s="2" customFormat="1" ht="24.15" customHeight="1">
      <c r="A693" s="38"/>
      <c r="B693" s="39"/>
      <c r="C693" s="215" t="s">
        <v>796</v>
      </c>
      <c r="D693" s="215" t="s">
        <v>139</v>
      </c>
      <c r="E693" s="216" t="s">
        <v>797</v>
      </c>
      <c r="F693" s="217" t="s">
        <v>798</v>
      </c>
      <c r="G693" s="218" t="s">
        <v>170</v>
      </c>
      <c r="H693" s="219">
        <v>1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0.00027999999999999998</v>
      </c>
      <c r="R693" s="225">
        <f>Q693*H693</f>
        <v>0.00027999999999999998</v>
      </c>
      <c r="S693" s="225">
        <v>0.0041000000000000003</v>
      </c>
      <c r="T693" s="226">
        <f>S693*H693</f>
        <v>0.0041000000000000003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277</v>
      </c>
      <c r="AT693" s="227" t="s">
        <v>139</v>
      </c>
      <c r="AU693" s="227" t="s">
        <v>144</v>
      </c>
      <c r="AY693" s="17" t="s">
        <v>136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144</v>
      </c>
      <c r="BK693" s="228">
        <f>ROUND(I693*H693,2)</f>
        <v>0</v>
      </c>
      <c r="BL693" s="17" t="s">
        <v>277</v>
      </c>
      <c r="BM693" s="227" t="s">
        <v>799</v>
      </c>
    </row>
    <row r="694" s="14" customFormat="1">
      <c r="A694" s="14"/>
      <c r="B694" s="240"/>
      <c r="C694" s="241"/>
      <c r="D694" s="231" t="s">
        <v>146</v>
      </c>
      <c r="E694" s="242" t="s">
        <v>1</v>
      </c>
      <c r="F694" s="243" t="s">
        <v>81</v>
      </c>
      <c r="G694" s="241"/>
      <c r="H694" s="244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146</v>
      </c>
      <c r="AU694" s="250" t="s">
        <v>144</v>
      </c>
      <c r="AV694" s="14" t="s">
        <v>144</v>
      </c>
      <c r="AW694" s="14" t="s">
        <v>30</v>
      </c>
      <c r="AX694" s="14" t="s">
        <v>81</v>
      </c>
      <c r="AY694" s="250" t="s">
        <v>136</v>
      </c>
    </row>
    <row r="695" s="2" customFormat="1" ht="24.15" customHeight="1">
      <c r="A695" s="38"/>
      <c r="B695" s="39"/>
      <c r="C695" s="215" t="s">
        <v>800</v>
      </c>
      <c r="D695" s="215" t="s">
        <v>139</v>
      </c>
      <c r="E695" s="216" t="s">
        <v>801</v>
      </c>
      <c r="F695" s="217" t="s">
        <v>802</v>
      </c>
      <c r="G695" s="218" t="s">
        <v>151</v>
      </c>
      <c r="H695" s="219">
        <v>0.001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277</v>
      </c>
      <c r="AT695" s="227" t="s">
        <v>139</v>
      </c>
      <c r="AU695" s="227" t="s">
        <v>144</v>
      </c>
      <c r="AY695" s="17" t="s">
        <v>136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144</v>
      </c>
      <c r="BK695" s="228">
        <f>ROUND(I695*H695,2)</f>
        <v>0</v>
      </c>
      <c r="BL695" s="17" t="s">
        <v>277</v>
      </c>
      <c r="BM695" s="227" t="s">
        <v>803</v>
      </c>
    </row>
    <row r="696" s="2" customFormat="1" ht="33" customHeight="1">
      <c r="A696" s="38"/>
      <c r="B696" s="39"/>
      <c r="C696" s="215" t="s">
        <v>804</v>
      </c>
      <c r="D696" s="215" t="s">
        <v>139</v>
      </c>
      <c r="E696" s="216" t="s">
        <v>805</v>
      </c>
      <c r="F696" s="217" t="s">
        <v>806</v>
      </c>
      <c r="G696" s="218" t="s">
        <v>151</v>
      </c>
      <c r="H696" s="219">
        <v>0.002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277</v>
      </c>
      <c r="AT696" s="227" t="s">
        <v>139</v>
      </c>
      <c r="AU696" s="227" t="s">
        <v>144</v>
      </c>
      <c r="AY696" s="17" t="s">
        <v>136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144</v>
      </c>
      <c r="BK696" s="228">
        <f>ROUND(I696*H696,2)</f>
        <v>0</v>
      </c>
      <c r="BL696" s="17" t="s">
        <v>277</v>
      </c>
      <c r="BM696" s="227" t="s">
        <v>807</v>
      </c>
    </row>
    <row r="697" s="14" customFormat="1">
      <c r="A697" s="14"/>
      <c r="B697" s="240"/>
      <c r="C697" s="241"/>
      <c r="D697" s="231" t="s">
        <v>146</v>
      </c>
      <c r="E697" s="241"/>
      <c r="F697" s="243" t="s">
        <v>808</v>
      </c>
      <c r="G697" s="241"/>
      <c r="H697" s="244">
        <v>0.002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146</v>
      </c>
      <c r="AU697" s="250" t="s">
        <v>144</v>
      </c>
      <c r="AV697" s="14" t="s">
        <v>144</v>
      </c>
      <c r="AW697" s="14" t="s">
        <v>4</v>
      </c>
      <c r="AX697" s="14" t="s">
        <v>81</v>
      </c>
      <c r="AY697" s="250" t="s">
        <v>136</v>
      </c>
    </row>
    <row r="698" s="12" customFormat="1" ht="22.8" customHeight="1">
      <c r="A698" s="12"/>
      <c r="B698" s="199"/>
      <c r="C698" s="200"/>
      <c r="D698" s="201" t="s">
        <v>72</v>
      </c>
      <c r="E698" s="213" t="s">
        <v>809</v>
      </c>
      <c r="F698" s="213" t="s">
        <v>810</v>
      </c>
      <c r="G698" s="200"/>
      <c r="H698" s="200"/>
      <c r="I698" s="203"/>
      <c r="J698" s="214">
        <f>BK698</f>
        <v>0</v>
      </c>
      <c r="K698" s="200"/>
      <c r="L698" s="205"/>
      <c r="M698" s="206"/>
      <c r="N698" s="207"/>
      <c r="O698" s="207"/>
      <c r="P698" s="208">
        <f>SUM(P699:P751)</f>
        <v>0</v>
      </c>
      <c r="Q698" s="207"/>
      <c r="R698" s="208">
        <f>SUM(R699:R751)</f>
        <v>0.14179000000000003</v>
      </c>
      <c r="S698" s="207"/>
      <c r="T698" s="209">
        <f>SUM(T699:T751)</f>
        <v>0.16070000000000001</v>
      </c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R698" s="210" t="s">
        <v>144</v>
      </c>
      <c r="AT698" s="211" t="s">
        <v>72</v>
      </c>
      <c r="AU698" s="211" t="s">
        <v>81</v>
      </c>
      <c r="AY698" s="210" t="s">
        <v>136</v>
      </c>
      <c r="BK698" s="212">
        <f>SUM(BK699:BK751)</f>
        <v>0</v>
      </c>
    </row>
    <row r="699" s="2" customFormat="1" ht="16.5" customHeight="1">
      <c r="A699" s="38"/>
      <c r="B699" s="39"/>
      <c r="C699" s="215" t="s">
        <v>811</v>
      </c>
      <c r="D699" s="215" t="s">
        <v>139</v>
      </c>
      <c r="E699" s="216" t="s">
        <v>812</v>
      </c>
      <c r="F699" s="217" t="s">
        <v>813</v>
      </c>
      <c r="G699" s="218" t="s">
        <v>693</v>
      </c>
      <c r="H699" s="219">
        <v>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</v>
      </c>
      <c r="R699" s="225">
        <f>Q699*H699</f>
        <v>0</v>
      </c>
      <c r="S699" s="225">
        <v>0.034200000000000001</v>
      </c>
      <c r="T699" s="226">
        <f>S699*H699</f>
        <v>0.034200000000000001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277</v>
      </c>
      <c r="AT699" s="227" t="s">
        <v>139</v>
      </c>
      <c r="AU699" s="227" t="s">
        <v>144</v>
      </c>
      <c r="AY699" s="17" t="s">
        <v>136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144</v>
      </c>
      <c r="BK699" s="228">
        <f>ROUND(I699*H699,2)</f>
        <v>0</v>
      </c>
      <c r="BL699" s="17" t="s">
        <v>277</v>
      </c>
      <c r="BM699" s="227" t="s">
        <v>814</v>
      </c>
    </row>
    <row r="700" s="14" customFormat="1">
      <c r="A700" s="14"/>
      <c r="B700" s="240"/>
      <c r="C700" s="241"/>
      <c r="D700" s="231" t="s">
        <v>146</v>
      </c>
      <c r="E700" s="242" t="s">
        <v>1</v>
      </c>
      <c r="F700" s="243" t="s">
        <v>81</v>
      </c>
      <c r="G700" s="241"/>
      <c r="H700" s="244">
        <v>1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146</v>
      </c>
      <c r="AU700" s="250" t="s">
        <v>144</v>
      </c>
      <c r="AV700" s="14" t="s">
        <v>144</v>
      </c>
      <c r="AW700" s="14" t="s">
        <v>30</v>
      </c>
      <c r="AX700" s="14" t="s">
        <v>81</v>
      </c>
      <c r="AY700" s="250" t="s">
        <v>136</v>
      </c>
    </row>
    <row r="701" s="2" customFormat="1" ht="16.5" customHeight="1">
      <c r="A701" s="38"/>
      <c r="B701" s="39"/>
      <c r="C701" s="215" t="s">
        <v>815</v>
      </c>
      <c r="D701" s="215" t="s">
        <v>139</v>
      </c>
      <c r="E701" s="216" t="s">
        <v>816</v>
      </c>
      <c r="F701" s="217" t="s">
        <v>817</v>
      </c>
      <c r="G701" s="218" t="s">
        <v>170</v>
      </c>
      <c r="H701" s="219">
        <v>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0.00055000000000000003</v>
      </c>
      <c r="R701" s="225">
        <f>Q701*H701</f>
        <v>0.00055000000000000003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277</v>
      </c>
      <c r="AT701" s="227" t="s">
        <v>139</v>
      </c>
      <c r="AU701" s="227" t="s">
        <v>144</v>
      </c>
      <c r="AY701" s="17" t="s">
        <v>136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144</v>
      </c>
      <c r="BK701" s="228">
        <f>ROUND(I701*H701,2)</f>
        <v>0</v>
      </c>
      <c r="BL701" s="17" t="s">
        <v>277</v>
      </c>
      <c r="BM701" s="227" t="s">
        <v>818</v>
      </c>
    </row>
    <row r="702" s="14" customFormat="1">
      <c r="A702" s="14"/>
      <c r="B702" s="240"/>
      <c r="C702" s="241"/>
      <c r="D702" s="231" t="s">
        <v>146</v>
      </c>
      <c r="E702" s="242" t="s">
        <v>1</v>
      </c>
      <c r="F702" s="243" t="s">
        <v>81</v>
      </c>
      <c r="G702" s="241"/>
      <c r="H702" s="244">
        <v>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0" t="s">
        <v>146</v>
      </c>
      <c r="AU702" s="250" t="s">
        <v>144</v>
      </c>
      <c r="AV702" s="14" t="s">
        <v>144</v>
      </c>
      <c r="AW702" s="14" t="s">
        <v>30</v>
      </c>
      <c r="AX702" s="14" t="s">
        <v>81</v>
      </c>
      <c r="AY702" s="250" t="s">
        <v>136</v>
      </c>
    </row>
    <row r="703" s="2" customFormat="1" ht="24.15" customHeight="1">
      <c r="A703" s="38"/>
      <c r="B703" s="39"/>
      <c r="C703" s="262" t="s">
        <v>819</v>
      </c>
      <c r="D703" s="262" t="s">
        <v>160</v>
      </c>
      <c r="E703" s="263" t="s">
        <v>820</v>
      </c>
      <c r="F703" s="264" t="s">
        <v>821</v>
      </c>
      <c r="G703" s="265" t="s">
        <v>170</v>
      </c>
      <c r="H703" s="266">
        <v>1</v>
      </c>
      <c r="I703" s="267"/>
      <c r="J703" s="268">
        <f>ROUND(I703*H703,2)</f>
        <v>0</v>
      </c>
      <c r="K703" s="269"/>
      <c r="L703" s="270"/>
      <c r="M703" s="271" t="s">
        <v>1</v>
      </c>
      <c r="N703" s="272" t="s">
        <v>39</v>
      </c>
      <c r="O703" s="91"/>
      <c r="P703" s="225">
        <f>O703*H703</f>
        <v>0</v>
      </c>
      <c r="Q703" s="225">
        <v>0.0298</v>
      </c>
      <c r="R703" s="225">
        <f>Q703*H703</f>
        <v>0.0298</v>
      </c>
      <c r="S703" s="225">
        <v>0</v>
      </c>
      <c r="T703" s="226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7" t="s">
        <v>354</v>
      </c>
      <c r="AT703" s="227" t="s">
        <v>160</v>
      </c>
      <c r="AU703" s="227" t="s">
        <v>144</v>
      </c>
      <c r="AY703" s="17" t="s">
        <v>136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17" t="s">
        <v>144</v>
      </c>
      <c r="BK703" s="228">
        <f>ROUND(I703*H703,2)</f>
        <v>0</v>
      </c>
      <c r="BL703" s="17" t="s">
        <v>277</v>
      </c>
      <c r="BM703" s="227" t="s">
        <v>822</v>
      </c>
    </row>
    <row r="704" s="14" customFormat="1">
      <c r="A704" s="14"/>
      <c r="B704" s="240"/>
      <c r="C704" s="241"/>
      <c r="D704" s="231" t="s">
        <v>146</v>
      </c>
      <c r="E704" s="242" t="s">
        <v>1</v>
      </c>
      <c r="F704" s="243" t="s">
        <v>81</v>
      </c>
      <c r="G704" s="241"/>
      <c r="H704" s="244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146</v>
      </c>
      <c r="AU704" s="250" t="s">
        <v>144</v>
      </c>
      <c r="AV704" s="14" t="s">
        <v>144</v>
      </c>
      <c r="AW704" s="14" t="s">
        <v>30</v>
      </c>
      <c r="AX704" s="14" t="s">
        <v>81</v>
      </c>
      <c r="AY704" s="250" t="s">
        <v>136</v>
      </c>
    </row>
    <row r="705" s="2" customFormat="1" ht="16.5" customHeight="1">
      <c r="A705" s="38"/>
      <c r="B705" s="39"/>
      <c r="C705" s="215" t="s">
        <v>823</v>
      </c>
      <c r="D705" s="215" t="s">
        <v>139</v>
      </c>
      <c r="E705" s="216" t="s">
        <v>824</v>
      </c>
      <c r="F705" s="217" t="s">
        <v>825</v>
      </c>
      <c r="G705" s="218" t="s">
        <v>170</v>
      </c>
      <c r="H705" s="219">
        <v>1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277</v>
      </c>
      <c r="AT705" s="227" t="s">
        <v>139</v>
      </c>
      <c r="AU705" s="227" t="s">
        <v>144</v>
      </c>
      <c r="AY705" s="17" t="s">
        <v>136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144</v>
      </c>
      <c r="BK705" s="228">
        <f>ROUND(I705*H705,2)</f>
        <v>0</v>
      </c>
      <c r="BL705" s="17" t="s">
        <v>277</v>
      </c>
      <c r="BM705" s="227" t="s">
        <v>826</v>
      </c>
    </row>
    <row r="706" s="2" customFormat="1" ht="16.5" customHeight="1">
      <c r="A706" s="38"/>
      <c r="B706" s="39"/>
      <c r="C706" s="262" t="s">
        <v>827</v>
      </c>
      <c r="D706" s="262" t="s">
        <v>160</v>
      </c>
      <c r="E706" s="263" t="s">
        <v>828</v>
      </c>
      <c r="F706" s="264" t="s">
        <v>829</v>
      </c>
      <c r="G706" s="265" t="s">
        <v>170</v>
      </c>
      <c r="H706" s="266">
        <v>1</v>
      </c>
      <c r="I706" s="267"/>
      <c r="J706" s="268">
        <f>ROUND(I706*H706,2)</f>
        <v>0</v>
      </c>
      <c r="K706" s="269"/>
      <c r="L706" s="270"/>
      <c r="M706" s="271" t="s">
        <v>1</v>
      </c>
      <c r="N706" s="272" t="s">
        <v>39</v>
      </c>
      <c r="O706" s="91"/>
      <c r="P706" s="225">
        <f>O706*H706</f>
        <v>0</v>
      </c>
      <c r="Q706" s="225">
        <v>0.002</v>
      </c>
      <c r="R706" s="225">
        <f>Q706*H706</f>
        <v>0.002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354</v>
      </c>
      <c r="AT706" s="227" t="s">
        <v>160</v>
      </c>
      <c r="AU706" s="227" t="s">
        <v>144</v>
      </c>
      <c r="AY706" s="17" t="s">
        <v>136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144</v>
      </c>
      <c r="BK706" s="228">
        <f>ROUND(I706*H706,2)</f>
        <v>0</v>
      </c>
      <c r="BL706" s="17" t="s">
        <v>277</v>
      </c>
      <c r="BM706" s="227" t="s">
        <v>830</v>
      </c>
    </row>
    <row r="707" s="2" customFormat="1" ht="16.5" customHeight="1">
      <c r="A707" s="38"/>
      <c r="B707" s="39"/>
      <c r="C707" s="215" t="s">
        <v>831</v>
      </c>
      <c r="D707" s="215" t="s">
        <v>139</v>
      </c>
      <c r="E707" s="216" t="s">
        <v>832</v>
      </c>
      <c r="F707" s="217" t="s">
        <v>833</v>
      </c>
      <c r="G707" s="218" t="s">
        <v>693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</v>
      </c>
      <c r="R707" s="225">
        <f>Q707*H707</f>
        <v>0</v>
      </c>
      <c r="S707" s="225">
        <v>0.019460000000000002</v>
      </c>
      <c r="T707" s="226">
        <f>S707*H707</f>
        <v>0.019460000000000002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277</v>
      </c>
      <c r="AT707" s="227" t="s">
        <v>139</v>
      </c>
      <c r="AU707" s="227" t="s">
        <v>144</v>
      </c>
      <c r="AY707" s="17" t="s">
        <v>136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144</v>
      </c>
      <c r="BK707" s="228">
        <f>ROUND(I707*H707,2)</f>
        <v>0</v>
      </c>
      <c r="BL707" s="17" t="s">
        <v>277</v>
      </c>
      <c r="BM707" s="227" t="s">
        <v>834</v>
      </c>
    </row>
    <row r="708" s="2" customFormat="1" ht="21.75" customHeight="1">
      <c r="A708" s="38"/>
      <c r="B708" s="39"/>
      <c r="C708" s="215" t="s">
        <v>835</v>
      </c>
      <c r="D708" s="215" t="s">
        <v>139</v>
      </c>
      <c r="E708" s="216" t="s">
        <v>836</v>
      </c>
      <c r="F708" s="217" t="s">
        <v>837</v>
      </c>
      <c r="G708" s="218" t="s">
        <v>693</v>
      </c>
      <c r="H708" s="219">
        <v>1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0.00173</v>
      </c>
      <c r="R708" s="225">
        <f>Q708*H708</f>
        <v>0.00173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277</v>
      </c>
      <c r="AT708" s="227" t="s">
        <v>139</v>
      </c>
      <c r="AU708" s="227" t="s">
        <v>144</v>
      </c>
      <c r="AY708" s="17" t="s">
        <v>136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144</v>
      </c>
      <c r="BK708" s="228">
        <f>ROUND(I708*H708,2)</f>
        <v>0</v>
      </c>
      <c r="BL708" s="17" t="s">
        <v>277</v>
      </c>
      <c r="BM708" s="227" t="s">
        <v>838</v>
      </c>
    </row>
    <row r="709" s="2" customFormat="1" ht="24.15" customHeight="1">
      <c r="A709" s="38"/>
      <c r="B709" s="39"/>
      <c r="C709" s="262" t="s">
        <v>839</v>
      </c>
      <c r="D709" s="262" t="s">
        <v>160</v>
      </c>
      <c r="E709" s="263" t="s">
        <v>840</v>
      </c>
      <c r="F709" s="264" t="s">
        <v>841</v>
      </c>
      <c r="G709" s="265" t="s">
        <v>170</v>
      </c>
      <c r="H709" s="266">
        <v>1</v>
      </c>
      <c r="I709" s="267"/>
      <c r="J709" s="268">
        <f>ROUND(I709*H709,2)</f>
        <v>0</v>
      </c>
      <c r="K709" s="269"/>
      <c r="L709" s="270"/>
      <c r="M709" s="271" t="s">
        <v>1</v>
      </c>
      <c r="N709" s="272" t="s">
        <v>39</v>
      </c>
      <c r="O709" s="91"/>
      <c r="P709" s="225">
        <f>O709*H709</f>
        <v>0</v>
      </c>
      <c r="Q709" s="225">
        <v>0.017000000000000001</v>
      </c>
      <c r="R709" s="225">
        <f>Q709*H709</f>
        <v>0.017000000000000001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354</v>
      </c>
      <c r="AT709" s="227" t="s">
        <v>160</v>
      </c>
      <c r="AU709" s="227" t="s">
        <v>144</v>
      </c>
      <c r="AY709" s="17" t="s">
        <v>136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144</v>
      </c>
      <c r="BK709" s="228">
        <f>ROUND(I709*H709,2)</f>
        <v>0</v>
      </c>
      <c r="BL709" s="17" t="s">
        <v>277</v>
      </c>
      <c r="BM709" s="227" t="s">
        <v>842</v>
      </c>
    </row>
    <row r="710" s="2" customFormat="1" ht="16.5" customHeight="1">
      <c r="A710" s="38"/>
      <c r="B710" s="39"/>
      <c r="C710" s="215" t="s">
        <v>843</v>
      </c>
      <c r="D710" s="215" t="s">
        <v>139</v>
      </c>
      <c r="E710" s="216" t="s">
        <v>844</v>
      </c>
      <c r="F710" s="217" t="s">
        <v>845</v>
      </c>
      <c r="G710" s="218" t="s">
        <v>693</v>
      </c>
      <c r="H710" s="219">
        <v>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</v>
      </c>
      <c r="R710" s="225">
        <f>Q710*H710</f>
        <v>0</v>
      </c>
      <c r="S710" s="225">
        <v>0.022499999999999999</v>
      </c>
      <c r="T710" s="226">
        <f>S710*H710</f>
        <v>0.022499999999999999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277</v>
      </c>
      <c r="AT710" s="227" t="s">
        <v>139</v>
      </c>
      <c r="AU710" s="227" t="s">
        <v>144</v>
      </c>
      <c r="AY710" s="17" t="s">
        <v>136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144</v>
      </c>
      <c r="BK710" s="228">
        <f>ROUND(I710*H710,2)</f>
        <v>0</v>
      </c>
      <c r="BL710" s="17" t="s">
        <v>277</v>
      </c>
      <c r="BM710" s="227" t="s">
        <v>846</v>
      </c>
    </row>
    <row r="711" s="2" customFormat="1" ht="16.5" customHeight="1">
      <c r="A711" s="38"/>
      <c r="B711" s="39"/>
      <c r="C711" s="215" t="s">
        <v>847</v>
      </c>
      <c r="D711" s="215" t="s">
        <v>139</v>
      </c>
      <c r="E711" s="216" t="s">
        <v>848</v>
      </c>
      <c r="F711" s="217" t="s">
        <v>849</v>
      </c>
      <c r="G711" s="218" t="s">
        <v>693</v>
      </c>
      <c r="H711" s="219">
        <v>1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0.00017000000000000001</v>
      </c>
      <c r="R711" s="225">
        <f>Q711*H711</f>
        <v>0.00017000000000000001</v>
      </c>
      <c r="S711" s="225">
        <v>0</v>
      </c>
      <c r="T711" s="226">
        <f>S711*H711</f>
        <v>0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277</v>
      </c>
      <c r="AT711" s="227" t="s">
        <v>139</v>
      </c>
      <c r="AU711" s="227" t="s">
        <v>144</v>
      </c>
      <c r="AY711" s="17" t="s">
        <v>136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144</v>
      </c>
      <c r="BK711" s="228">
        <f>ROUND(I711*H711,2)</f>
        <v>0</v>
      </c>
      <c r="BL711" s="17" t="s">
        <v>277</v>
      </c>
      <c r="BM711" s="227" t="s">
        <v>850</v>
      </c>
    </row>
    <row r="712" s="14" customFormat="1">
      <c r="A712" s="14"/>
      <c r="B712" s="240"/>
      <c r="C712" s="241"/>
      <c r="D712" s="231" t="s">
        <v>146</v>
      </c>
      <c r="E712" s="242" t="s">
        <v>1</v>
      </c>
      <c r="F712" s="243" t="s">
        <v>81</v>
      </c>
      <c r="G712" s="241"/>
      <c r="H712" s="244">
        <v>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146</v>
      </c>
      <c r="AU712" s="250" t="s">
        <v>144</v>
      </c>
      <c r="AV712" s="14" t="s">
        <v>144</v>
      </c>
      <c r="AW712" s="14" t="s">
        <v>30</v>
      </c>
      <c r="AX712" s="14" t="s">
        <v>81</v>
      </c>
      <c r="AY712" s="250" t="s">
        <v>136</v>
      </c>
    </row>
    <row r="713" s="2" customFormat="1" ht="24.15" customHeight="1">
      <c r="A713" s="38"/>
      <c r="B713" s="39"/>
      <c r="C713" s="262" t="s">
        <v>851</v>
      </c>
      <c r="D713" s="262" t="s">
        <v>160</v>
      </c>
      <c r="E713" s="263" t="s">
        <v>852</v>
      </c>
      <c r="F713" s="264" t="s">
        <v>853</v>
      </c>
      <c r="G713" s="265" t="s">
        <v>170</v>
      </c>
      <c r="H713" s="266">
        <v>1</v>
      </c>
      <c r="I713" s="267"/>
      <c r="J713" s="268">
        <f>ROUND(I713*H713,2)</f>
        <v>0</v>
      </c>
      <c r="K713" s="269"/>
      <c r="L713" s="270"/>
      <c r="M713" s="271" t="s">
        <v>1</v>
      </c>
      <c r="N713" s="272" t="s">
        <v>39</v>
      </c>
      <c r="O713" s="91"/>
      <c r="P713" s="225">
        <f>O713*H713</f>
        <v>0</v>
      </c>
      <c r="Q713" s="225">
        <v>0.085000000000000006</v>
      </c>
      <c r="R713" s="225">
        <f>Q713*H713</f>
        <v>0.085000000000000006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354</v>
      </c>
      <c r="AT713" s="227" t="s">
        <v>160</v>
      </c>
      <c r="AU713" s="227" t="s">
        <v>144</v>
      </c>
      <c r="AY713" s="17" t="s">
        <v>136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144</v>
      </c>
      <c r="BK713" s="228">
        <f>ROUND(I713*H713,2)</f>
        <v>0</v>
      </c>
      <c r="BL713" s="17" t="s">
        <v>277</v>
      </c>
      <c r="BM713" s="227" t="s">
        <v>854</v>
      </c>
    </row>
    <row r="714" s="14" customFormat="1">
      <c r="A714" s="14"/>
      <c r="B714" s="240"/>
      <c r="C714" s="241"/>
      <c r="D714" s="231" t="s">
        <v>146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146</v>
      </c>
      <c r="AU714" s="250" t="s">
        <v>144</v>
      </c>
      <c r="AV714" s="14" t="s">
        <v>144</v>
      </c>
      <c r="AW714" s="14" t="s">
        <v>30</v>
      </c>
      <c r="AX714" s="14" t="s">
        <v>81</v>
      </c>
      <c r="AY714" s="250" t="s">
        <v>136</v>
      </c>
    </row>
    <row r="715" s="2" customFormat="1" ht="16.5" customHeight="1">
      <c r="A715" s="38"/>
      <c r="B715" s="39"/>
      <c r="C715" s="215" t="s">
        <v>855</v>
      </c>
      <c r="D715" s="215" t="s">
        <v>139</v>
      </c>
      <c r="E715" s="216" t="s">
        <v>856</v>
      </c>
      <c r="F715" s="217" t="s">
        <v>857</v>
      </c>
      <c r="G715" s="218" t="s">
        <v>170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0</v>
      </c>
      <c r="R715" s="225">
        <f>Q715*H715</f>
        <v>0</v>
      </c>
      <c r="S715" s="225">
        <v>0</v>
      </c>
      <c r="T715" s="226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277</v>
      </c>
      <c r="AT715" s="227" t="s">
        <v>139</v>
      </c>
      <c r="AU715" s="227" t="s">
        <v>144</v>
      </c>
      <c r="AY715" s="17" t="s">
        <v>136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144</v>
      </c>
      <c r="BK715" s="228">
        <f>ROUND(I715*H715,2)</f>
        <v>0</v>
      </c>
      <c r="BL715" s="17" t="s">
        <v>277</v>
      </c>
      <c r="BM715" s="227" t="s">
        <v>858</v>
      </c>
    </row>
    <row r="716" s="2" customFormat="1" ht="24.15" customHeight="1">
      <c r="A716" s="38"/>
      <c r="B716" s="39"/>
      <c r="C716" s="262" t="s">
        <v>859</v>
      </c>
      <c r="D716" s="262" t="s">
        <v>160</v>
      </c>
      <c r="E716" s="263" t="s">
        <v>860</v>
      </c>
      <c r="F716" s="264" t="s">
        <v>861</v>
      </c>
      <c r="G716" s="265" t="s">
        <v>170</v>
      </c>
      <c r="H716" s="266">
        <v>1</v>
      </c>
      <c r="I716" s="267"/>
      <c r="J716" s="268">
        <f>ROUND(I716*H716,2)</f>
        <v>0</v>
      </c>
      <c r="K716" s="269"/>
      <c r="L716" s="270"/>
      <c r="M716" s="271" t="s">
        <v>1</v>
      </c>
      <c r="N716" s="272" t="s">
        <v>39</v>
      </c>
      <c r="O716" s="91"/>
      <c r="P716" s="225">
        <f>O716*H716</f>
        <v>0</v>
      </c>
      <c r="Q716" s="225">
        <v>0.00019000000000000001</v>
      </c>
      <c r="R716" s="225">
        <f>Q716*H716</f>
        <v>0.00019000000000000001</v>
      </c>
      <c r="S716" s="225">
        <v>0</v>
      </c>
      <c r="T716" s="226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354</v>
      </c>
      <c r="AT716" s="227" t="s">
        <v>160</v>
      </c>
      <c r="AU716" s="227" t="s">
        <v>144</v>
      </c>
      <c r="AY716" s="17" t="s">
        <v>136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144</v>
      </c>
      <c r="BK716" s="228">
        <f>ROUND(I716*H716,2)</f>
        <v>0</v>
      </c>
      <c r="BL716" s="17" t="s">
        <v>277</v>
      </c>
      <c r="BM716" s="227" t="s">
        <v>862</v>
      </c>
    </row>
    <row r="717" s="2" customFormat="1" ht="16.5" customHeight="1">
      <c r="A717" s="38"/>
      <c r="B717" s="39"/>
      <c r="C717" s="215" t="s">
        <v>863</v>
      </c>
      <c r="D717" s="215" t="s">
        <v>139</v>
      </c>
      <c r="E717" s="216" t="s">
        <v>864</v>
      </c>
      <c r="F717" s="217" t="s">
        <v>865</v>
      </c>
      <c r="G717" s="218" t="s">
        <v>170</v>
      </c>
      <c r="H717" s="219">
        <v>2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</v>
      </c>
      <c r="R717" s="225">
        <f>Q717*H717</f>
        <v>0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277</v>
      </c>
      <c r="AT717" s="227" t="s">
        <v>139</v>
      </c>
      <c r="AU717" s="227" t="s">
        <v>144</v>
      </c>
      <c r="AY717" s="17" t="s">
        <v>136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144</v>
      </c>
      <c r="BK717" s="228">
        <f>ROUND(I717*H717,2)</f>
        <v>0</v>
      </c>
      <c r="BL717" s="17" t="s">
        <v>277</v>
      </c>
      <c r="BM717" s="227" t="s">
        <v>866</v>
      </c>
    </row>
    <row r="718" s="14" customFormat="1">
      <c r="A718" s="14"/>
      <c r="B718" s="240"/>
      <c r="C718" s="241"/>
      <c r="D718" s="231" t="s">
        <v>146</v>
      </c>
      <c r="E718" s="242" t="s">
        <v>1</v>
      </c>
      <c r="F718" s="243" t="s">
        <v>144</v>
      </c>
      <c r="G718" s="241"/>
      <c r="H718" s="244">
        <v>2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0" t="s">
        <v>146</v>
      </c>
      <c r="AU718" s="250" t="s">
        <v>144</v>
      </c>
      <c r="AV718" s="14" t="s">
        <v>144</v>
      </c>
      <c r="AW718" s="14" t="s">
        <v>30</v>
      </c>
      <c r="AX718" s="14" t="s">
        <v>81</v>
      </c>
      <c r="AY718" s="250" t="s">
        <v>136</v>
      </c>
    </row>
    <row r="719" s="2" customFormat="1" ht="16.5" customHeight="1">
      <c r="A719" s="38"/>
      <c r="B719" s="39"/>
      <c r="C719" s="262" t="s">
        <v>867</v>
      </c>
      <c r="D719" s="262" t="s">
        <v>160</v>
      </c>
      <c r="E719" s="263" t="s">
        <v>868</v>
      </c>
      <c r="F719" s="264" t="s">
        <v>869</v>
      </c>
      <c r="G719" s="265" t="s">
        <v>170</v>
      </c>
      <c r="H719" s="266">
        <v>2</v>
      </c>
      <c r="I719" s="267"/>
      <c r="J719" s="268">
        <f>ROUND(I719*H719,2)</f>
        <v>0</v>
      </c>
      <c r="K719" s="269"/>
      <c r="L719" s="270"/>
      <c r="M719" s="271" t="s">
        <v>1</v>
      </c>
      <c r="N719" s="272" t="s">
        <v>39</v>
      </c>
      <c r="O719" s="91"/>
      <c r="P719" s="225">
        <f>O719*H719</f>
        <v>0</v>
      </c>
      <c r="Q719" s="225">
        <v>5.0000000000000002E-05</v>
      </c>
      <c r="R719" s="225">
        <f>Q719*H719</f>
        <v>0.00010000000000000001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354</v>
      </c>
      <c r="AT719" s="227" t="s">
        <v>160</v>
      </c>
      <c r="AU719" s="227" t="s">
        <v>144</v>
      </c>
      <c r="AY719" s="17" t="s">
        <v>136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144</v>
      </c>
      <c r="BK719" s="228">
        <f>ROUND(I719*H719,2)</f>
        <v>0</v>
      </c>
      <c r="BL719" s="17" t="s">
        <v>277</v>
      </c>
      <c r="BM719" s="227" t="s">
        <v>870</v>
      </c>
    </row>
    <row r="720" s="14" customFormat="1">
      <c r="A720" s="14"/>
      <c r="B720" s="240"/>
      <c r="C720" s="241"/>
      <c r="D720" s="231" t="s">
        <v>146</v>
      </c>
      <c r="E720" s="242" t="s">
        <v>1</v>
      </c>
      <c r="F720" s="243" t="s">
        <v>144</v>
      </c>
      <c r="G720" s="241"/>
      <c r="H720" s="244">
        <v>2</v>
      </c>
      <c r="I720" s="245"/>
      <c r="J720" s="241"/>
      <c r="K720" s="241"/>
      <c r="L720" s="246"/>
      <c r="M720" s="247"/>
      <c r="N720" s="248"/>
      <c r="O720" s="248"/>
      <c r="P720" s="248"/>
      <c r="Q720" s="248"/>
      <c r="R720" s="248"/>
      <c r="S720" s="248"/>
      <c r="T720" s="249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0" t="s">
        <v>146</v>
      </c>
      <c r="AU720" s="250" t="s">
        <v>144</v>
      </c>
      <c r="AV720" s="14" t="s">
        <v>144</v>
      </c>
      <c r="AW720" s="14" t="s">
        <v>30</v>
      </c>
      <c r="AX720" s="14" t="s">
        <v>81</v>
      </c>
      <c r="AY720" s="250" t="s">
        <v>136</v>
      </c>
    </row>
    <row r="721" s="2" customFormat="1" ht="24.15" customHeight="1">
      <c r="A721" s="38"/>
      <c r="B721" s="39"/>
      <c r="C721" s="215" t="s">
        <v>871</v>
      </c>
      <c r="D721" s="215" t="s">
        <v>139</v>
      </c>
      <c r="E721" s="216" t="s">
        <v>872</v>
      </c>
      <c r="F721" s="217" t="s">
        <v>873</v>
      </c>
      <c r="G721" s="218" t="s">
        <v>693</v>
      </c>
      <c r="H721" s="219">
        <v>1</v>
      </c>
      <c r="I721" s="220"/>
      <c r="J721" s="221">
        <f>ROUND(I721*H721,2)</f>
        <v>0</v>
      </c>
      <c r="K721" s="222"/>
      <c r="L721" s="44"/>
      <c r="M721" s="223" t="s">
        <v>1</v>
      </c>
      <c r="N721" s="224" t="s">
        <v>39</v>
      </c>
      <c r="O721" s="91"/>
      <c r="P721" s="225">
        <f>O721*H721</f>
        <v>0</v>
      </c>
      <c r="Q721" s="225">
        <v>0</v>
      </c>
      <c r="R721" s="225">
        <f>Q721*H721</f>
        <v>0</v>
      </c>
      <c r="S721" s="225">
        <v>0.0091999999999999998</v>
      </c>
      <c r="T721" s="226">
        <f>S721*H721</f>
        <v>0.0091999999999999998</v>
      </c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7" t="s">
        <v>277</v>
      </c>
      <c r="AT721" s="227" t="s">
        <v>139</v>
      </c>
      <c r="AU721" s="227" t="s">
        <v>144</v>
      </c>
      <c r="AY721" s="17" t="s">
        <v>136</v>
      </c>
      <c r="BE721" s="228">
        <f>IF(N721="základní",J721,0)</f>
        <v>0</v>
      </c>
      <c r="BF721" s="228">
        <f>IF(N721="snížená",J721,0)</f>
        <v>0</v>
      </c>
      <c r="BG721" s="228">
        <f>IF(N721="zákl. přenesená",J721,0)</f>
        <v>0</v>
      </c>
      <c r="BH721" s="228">
        <f>IF(N721="sníž. přenesená",J721,0)</f>
        <v>0</v>
      </c>
      <c r="BI721" s="228">
        <f>IF(N721="nulová",J721,0)</f>
        <v>0</v>
      </c>
      <c r="BJ721" s="17" t="s">
        <v>144</v>
      </c>
      <c r="BK721" s="228">
        <f>ROUND(I721*H721,2)</f>
        <v>0</v>
      </c>
      <c r="BL721" s="17" t="s">
        <v>277</v>
      </c>
      <c r="BM721" s="227" t="s">
        <v>874</v>
      </c>
    </row>
    <row r="722" s="2" customFormat="1" ht="16.5" customHeight="1">
      <c r="A722" s="38"/>
      <c r="B722" s="39"/>
      <c r="C722" s="215" t="s">
        <v>875</v>
      </c>
      <c r="D722" s="215" t="s">
        <v>139</v>
      </c>
      <c r="E722" s="216" t="s">
        <v>876</v>
      </c>
      <c r="F722" s="217" t="s">
        <v>877</v>
      </c>
      <c r="G722" s="218" t="s">
        <v>693</v>
      </c>
      <c r="H722" s="219">
        <v>1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0.067000000000000004</v>
      </c>
      <c r="T722" s="226">
        <f>S722*H722</f>
        <v>0.067000000000000004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277</v>
      </c>
      <c r="AT722" s="227" t="s">
        <v>139</v>
      </c>
      <c r="AU722" s="227" t="s">
        <v>144</v>
      </c>
      <c r="AY722" s="17" t="s">
        <v>136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144</v>
      </c>
      <c r="BK722" s="228">
        <f>ROUND(I722*H722,2)</f>
        <v>0</v>
      </c>
      <c r="BL722" s="17" t="s">
        <v>277</v>
      </c>
      <c r="BM722" s="227" t="s">
        <v>878</v>
      </c>
    </row>
    <row r="723" s="2" customFormat="1" ht="16.5" customHeight="1">
      <c r="A723" s="38"/>
      <c r="B723" s="39"/>
      <c r="C723" s="215" t="s">
        <v>879</v>
      </c>
      <c r="D723" s="215" t="s">
        <v>139</v>
      </c>
      <c r="E723" s="216" t="s">
        <v>880</v>
      </c>
      <c r="F723" s="217" t="s">
        <v>881</v>
      </c>
      <c r="G723" s="218" t="s">
        <v>693</v>
      </c>
      <c r="H723" s="219">
        <v>2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0.00012999999999999999</v>
      </c>
      <c r="R723" s="225">
        <f>Q723*H723</f>
        <v>0.00025999999999999998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277</v>
      </c>
      <c r="AT723" s="227" t="s">
        <v>139</v>
      </c>
      <c r="AU723" s="227" t="s">
        <v>144</v>
      </c>
      <c r="AY723" s="17" t="s">
        <v>136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144</v>
      </c>
      <c r="BK723" s="228">
        <f>ROUND(I723*H723,2)</f>
        <v>0</v>
      </c>
      <c r="BL723" s="17" t="s">
        <v>277</v>
      </c>
      <c r="BM723" s="227" t="s">
        <v>882</v>
      </c>
    </row>
    <row r="724" s="13" customFormat="1">
      <c r="A724" s="13"/>
      <c r="B724" s="229"/>
      <c r="C724" s="230"/>
      <c r="D724" s="231" t="s">
        <v>146</v>
      </c>
      <c r="E724" s="232" t="s">
        <v>1</v>
      </c>
      <c r="F724" s="233" t="s">
        <v>565</v>
      </c>
      <c r="G724" s="230"/>
      <c r="H724" s="232" t="s">
        <v>1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9" t="s">
        <v>146</v>
      </c>
      <c r="AU724" s="239" t="s">
        <v>144</v>
      </c>
      <c r="AV724" s="13" t="s">
        <v>81</v>
      </c>
      <c r="AW724" s="13" t="s">
        <v>30</v>
      </c>
      <c r="AX724" s="13" t="s">
        <v>73</v>
      </c>
      <c r="AY724" s="239" t="s">
        <v>136</v>
      </c>
    </row>
    <row r="725" s="14" customFormat="1">
      <c r="A725" s="14"/>
      <c r="B725" s="240"/>
      <c r="C725" s="241"/>
      <c r="D725" s="231" t="s">
        <v>146</v>
      </c>
      <c r="E725" s="242" t="s">
        <v>1</v>
      </c>
      <c r="F725" s="243" t="s">
        <v>566</v>
      </c>
      <c r="G725" s="241"/>
      <c r="H725" s="244">
        <v>2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146</v>
      </c>
      <c r="AU725" s="250" t="s">
        <v>144</v>
      </c>
      <c r="AV725" s="14" t="s">
        <v>144</v>
      </c>
      <c r="AW725" s="14" t="s">
        <v>30</v>
      </c>
      <c r="AX725" s="14" t="s">
        <v>81</v>
      </c>
      <c r="AY725" s="250" t="s">
        <v>136</v>
      </c>
    </row>
    <row r="726" s="2" customFormat="1" ht="24.15" customHeight="1">
      <c r="A726" s="38"/>
      <c r="B726" s="39"/>
      <c r="C726" s="262" t="s">
        <v>883</v>
      </c>
      <c r="D726" s="262" t="s">
        <v>160</v>
      </c>
      <c r="E726" s="263" t="s">
        <v>884</v>
      </c>
      <c r="F726" s="264" t="s">
        <v>885</v>
      </c>
      <c r="G726" s="265" t="s">
        <v>170</v>
      </c>
      <c r="H726" s="266">
        <v>2</v>
      </c>
      <c r="I726" s="267"/>
      <c r="J726" s="268">
        <f>ROUND(I726*H726,2)</f>
        <v>0</v>
      </c>
      <c r="K726" s="269"/>
      <c r="L726" s="270"/>
      <c r="M726" s="271" t="s">
        <v>1</v>
      </c>
      <c r="N726" s="272" t="s">
        <v>39</v>
      </c>
      <c r="O726" s="91"/>
      <c r="P726" s="225">
        <f>O726*H726</f>
        <v>0</v>
      </c>
      <c r="Q726" s="225">
        <v>0.00035</v>
      </c>
      <c r="R726" s="225">
        <f>Q726*H726</f>
        <v>0.00069999999999999999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354</v>
      </c>
      <c r="AT726" s="227" t="s">
        <v>160</v>
      </c>
      <c r="AU726" s="227" t="s">
        <v>144</v>
      </c>
      <c r="AY726" s="17" t="s">
        <v>136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144</v>
      </c>
      <c r="BK726" s="228">
        <f>ROUND(I726*H726,2)</f>
        <v>0</v>
      </c>
      <c r="BL726" s="17" t="s">
        <v>277</v>
      </c>
      <c r="BM726" s="227" t="s">
        <v>886</v>
      </c>
    </row>
    <row r="727" s="14" customFormat="1">
      <c r="A727" s="14"/>
      <c r="B727" s="240"/>
      <c r="C727" s="241"/>
      <c r="D727" s="231" t="s">
        <v>146</v>
      </c>
      <c r="E727" s="242" t="s">
        <v>1</v>
      </c>
      <c r="F727" s="243" t="s">
        <v>144</v>
      </c>
      <c r="G727" s="241"/>
      <c r="H727" s="244">
        <v>2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146</v>
      </c>
      <c r="AU727" s="250" t="s">
        <v>144</v>
      </c>
      <c r="AV727" s="14" t="s">
        <v>144</v>
      </c>
      <c r="AW727" s="14" t="s">
        <v>30</v>
      </c>
      <c r="AX727" s="14" t="s">
        <v>81</v>
      </c>
      <c r="AY727" s="250" t="s">
        <v>136</v>
      </c>
    </row>
    <row r="728" s="2" customFormat="1" ht="16.5" customHeight="1">
      <c r="A728" s="38"/>
      <c r="B728" s="39"/>
      <c r="C728" s="215" t="s">
        <v>887</v>
      </c>
      <c r="D728" s="215" t="s">
        <v>139</v>
      </c>
      <c r="E728" s="216" t="s">
        <v>888</v>
      </c>
      <c r="F728" s="217" t="s">
        <v>889</v>
      </c>
      <c r="G728" s="218" t="s">
        <v>693</v>
      </c>
      <c r="H728" s="219">
        <v>3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</v>
      </c>
      <c r="R728" s="225">
        <f>Q728*H728</f>
        <v>0</v>
      </c>
      <c r="S728" s="225">
        <v>0.00156</v>
      </c>
      <c r="T728" s="226">
        <f>S728*H728</f>
        <v>0.0046800000000000001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277</v>
      </c>
      <c r="AT728" s="227" t="s">
        <v>139</v>
      </c>
      <c r="AU728" s="227" t="s">
        <v>144</v>
      </c>
      <c r="AY728" s="17" t="s">
        <v>136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144</v>
      </c>
      <c r="BK728" s="228">
        <f>ROUND(I728*H728,2)</f>
        <v>0</v>
      </c>
      <c r="BL728" s="17" t="s">
        <v>277</v>
      </c>
      <c r="BM728" s="227" t="s">
        <v>890</v>
      </c>
    </row>
    <row r="729" s="13" customFormat="1">
      <c r="A729" s="13"/>
      <c r="B729" s="229"/>
      <c r="C729" s="230"/>
      <c r="D729" s="231" t="s">
        <v>146</v>
      </c>
      <c r="E729" s="232" t="s">
        <v>1</v>
      </c>
      <c r="F729" s="233" t="s">
        <v>891</v>
      </c>
      <c r="G729" s="230"/>
      <c r="H729" s="232" t="s">
        <v>1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146</v>
      </c>
      <c r="AU729" s="239" t="s">
        <v>144</v>
      </c>
      <c r="AV729" s="13" t="s">
        <v>81</v>
      </c>
      <c r="AW729" s="13" t="s">
        <v>30</v>
      </c>
      <c r="AX729" s="13" t="s">
        <v>73</v>
      </c>
      <c r="AY729" s="239" t="s">
        <v>136</v>
      </c>
    </row>
    <row r="730" s="14" customFormat="1">
      <c r="A730" s="14"/>
      <c r="B730" s="240"/>
      <c r="C730" s="241"/>
      <c r="D730" s="231" t="s">
        <v>146</v>
      </c>
      <c r="E730" s="242" t="s">
        <v>1</v>
      </c>
      <c r="F730" s="243" t="s">
        <v>624</v>
      </c>
      <c r="G730" s="241"/>
      <c r="H730" s="244">
        <v>3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146</v>
      </c>
      <c r="AU730" s="250" t="s">
        <v>144</v>
      </c>
      <c r="AV730" s="14" t="s">
        <v>144</v>
      </c>
      <c r="AW730" s="14" t="s">
        <v>30</v>
      </c>
      <c r="AX730" s="14" t="s">
        <v>81</v>
      </c>
      <c r="AY730" s="250" t="s">
        <v>136</v>
      </c>
    </row>
    <row r="731" s="2" customFormat="1" ht="24.15" customHeight="1">
      <c r="A731" s="38"/>
      <c r="B731" s="39"/>
      <c r="C731" s="215" t="s">
        <v>892</v>
      </c>
      <c r="D731" s="215" t="s">
        <v>139</v>
      </c>
      <c r="E731" s="216" t="s">
        <v>893</v>
      </c>
      <c r="F731" s="217" t="s">
        <v>894</v>
      </c>
      <c r="G731" s="218" t="s">
        <v>170</v>
      </c>
      <c r="H731" s="219">
        <v>1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4.0000000000000003E-05</v>
      </c>
      <c r="R731" s="225">
        <f>Q731*H731</f>
        <v>4.0000000000000003E-05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277</v>
      </c>
      <c r="AT731" s="227" t="s">
        <v>139</v>
      </c>
      <c r="AU731" s="227" t="s">
        <v>144</v>
      </c>
      <c r="AY731" s="17" t="s">
        <v>136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144</v>
      </c>
      <c r="BK731" s="228">
        <f>ROUND(I731*H731,2)</f>
        <v>0</v>
      </c>
      <c r="BL731" s="17" t="s">
        <v>277</v>
      </c>
      <c r="BM731" s="227" t="s">
        <v>895</v>
      </c>
    </row>
    <row r="732" s="2" customFormat="1" ht="24.15" customHeight="1">
      <c r="A732" s="38"/>
      <c r="B732" s="39"/>
      <c r="C732" s="262" t="s">
        <v>896</v>
      </c>
      <c r="D732" s="262" t="s">
        <v>160</v>
      </c>
      <c r="E732" s="263" t="s">
        <v>897</v>
      </c>
      <c r="F732" s="264" t="s">
        <v>898</v>
      </c>
      <c r="G732" s="265" t="s">
        <v>170</v>
      </c>
      <c r="H732" s="266">
        <v>1</v>
      </c>
      <c r="I732" s="267"/>
      <c r="J732" s="268">
        <f>ROUND(I732*H732,2)</f>
        <v>0</v>
      </c>
      <c r="K732" s="269"/>
      <c r="L732" s="270"/>
      <c r="M732" s="271" t="s">
        <v>1</v>
      </c>
      <c r="N732" s="272" t="s">
        <v>39</v>
      </c>
      <c r="O732" s="91"/>
      <c r="P732" s="225">
        <f>O732*H732</f>
        <v>0</v>
      </c>
      <c r="Q732" s="225">
        <v>0.0011900000000000001</v>
      </c>
      <c r="R732" s="225">
        <f>Q732*H732</f>
        <v>0.0011900000000000001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354</v>
      </c>
      <c r="AT732" s="227" t="s">
        <v>160</v>
      </c>
      <c r="AU732" s="227" t="s">
        <v>144</v>
      </c>
      <c r="AY732" s="17" t="s">
        <v>136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144</v>
      </c>
      <c r="BK732" s="228">
        <f>ROUND(I732*H732,2)</f>
        <v>0</v>
      </c>
      <c r="BL732" s="17" t="s">
        <v>277</v>
      </c>
      <c r="BM732" s="227" t="s">
        <v>899</v>
      </c>
    </row>
    <row r="733" s="14" customFormat="1">
      <c r="A733" s="14"/>
      <c r="B733" s="240"/>
      <c r="C733" s="241"/>
      <c r="D733" s="231" t="s">
        <v>146</v>
      </c>
      <c r="E733" s="242" t="s">
        <v>1</v>
      </c>
      <c r="F733" s="243" t="s">
        <v>81</v>
      </c>
      <c r="G733" s="241"/>
      <c r="H733" s="244">
        <v>1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146</v>
      </c>
      <c r="AU733" s="250" t="s">
        <v>144</v>
      </c>
      <c r="AV733" s="14" t="s">
        <v>144</v>
      </c>
      <c r="AW733" s="14" t="s">
        <v>30</v>
      </c>
      <c r="AX733" s="14" t="s">
        <v>81</v>
      </c>
      <c r="AY733" s="250" t="s">
        <v>136</v>
      </c>
    </row>
    <row r="734" s="2" customFormat="1" ht="24.15" customHeight="1">
      <c r="A734" s="38"/>
      <c r="B734" s="39"/>
      <c r="C734" s="215" t="s">
        <v>900</v>
      </c>
      <c r="D734" s="215" t="s">
        <v>139</v>
      </c>
      <c r="E734" s="216" t="s">
        <v>901</v>
      </c>
      <c r="F734" s="217" t="s">
        <v>902</v>
      </c>
      <c r="G734" s="218" t="s">
        <v>170</v>
      </c>
      <c r="H734" s="219">
        <v>1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0.00012</v>
      </c>
      <c r="R734" s="225">
        <f>Q734*H734</f>
        <v>0.00012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277</v>
      </c>
      <c r="AT734" s="227" t="s">
        <v>139</v>
      </c>
      <c r="AU734" s="227" t="s">
        <v>144</v>
      </c>
      <c r="AY734" s="17" t="s">
        <v>136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144</v>
      </c>
      <c r="BK734" s="228">
        <f>ROUND(I734*H734,2)</f>
        <v>0</v>
      </c>
      <c r="BL734" s="17" t="s">
        <v>277</v>
      </c>
      <c r="BM734" s="227" t="s">
        <v>903</v>
      </c>
    </row>
    <row r="735" s="2" customFormat="1" ht="24.15" customHeight="1">
      <c r="A735" s="38"/>
      <c r="B735" s="39"/>
      <c r="C735" s="262" t="s">
        <v>904</v>
      </c>
      <c r="D735" s="262" t="s">
        <v>160</v>
      </c>
      <c r="E735" s="263" t="s">
        <v>905</v>
      </c>
      <c r="F735" s="264" t="s">
        <v>906</v>
      </c>
      <c r="G735" s="265" t="s">
        <v>170</v>
      </c>
      <c r="H735" s="266">
        <v>1</v>
      </c>
      <c r="I735" s="267"/>
      <c r="J735" s="268">
        <f>ROUND(I735*H735,2)</f>
        <v>0</v>
      </c>
      <c r="K735" s="269"/>
      <c r="L735" s="270"/>
      <c r="M735" s="271" t="s">
        <v>1</v>
      </c>
      <c r="N735" s="272" t="s">
        <v>39</v>
      </c>
      <c r="O735" s="91"/>
      <c r="P735" s="225">
        <f>O735*H735</f>
        <v>0</v>
      </c>
      <c r="Q735" s="225">
        <v>0.0012999999999999999</v>
      </c>
      <c r="R735" s="225">
        <f>Q735*H735</f>
        <v>0.0012999999999999999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354</v>
      </c>
      <c r="AT735" s="227" t="s">
        <v>160</v>
      </c>
      <c r="AU735" s="227" t="s">
        <v>144</v>
      </c>
      <c r="AY735" s="17" t="s">
        <v>136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144</v>
      </c>
      <c r="BK735" s="228">
        <f>ROUND(I735*H735,2)</f>
        <v>0</v>
      </c>
      <c r="BL735" s="17" t="s">
        <v>277</v>
      </c>
      <c r="BM735" s="227" t="s">
        <v>907</v>
      </c>
    </row>
    <row r="736" s="14" customFormat="1">
      <c r="A736" s="14"/>
      <c r="B736" s="240"/>
      <c r="C736" s="241"/>
      <c r="D736" s="231" t="s">
        <v>146</v>
      </c>
      <c r="E736" s="242" t="s">
        <v>1</v>
      </c>
      <c r="F736" s="243" t="s">
        <v>81</v>
      </c>
      <c r="G736" s="241"/>
      <c r="H736" s="244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146</v>
      </c>
      <c r="AU736" s="250" t="s">
        <v>144</v>
      </c>
      <c r="AV736" s="14" t="s">
        <v>144</v>
      </c>
      <c r="AW736" s="14" t="s">
        <v>30</v>
      </c>
      <c r="AX736" s="14" t="s">
        <v>81</v>
      </c>
      <c r="AY736" s="250" t="s">
        <v>136</v>
      </c>
    </row>
    <row r="737" s="2" customFormat="1" ht="24.15" customHeight="1">
      <c r="A737" s="38"/>
      <c r="B737" s="39"/>
      <c r="C737" s="215" t="s">
        <v>908</v>
      </c>
      <c r="D737" s="215" t="s">
        <v>139</v>
      </c>
      <c r="E737" s="216" t="s">
        <v>909</v>
      </c>
      <c r="F737" s="217" t="s">
        <v>910</v>
      </c>
      <c r="G737" s="218" t="s">
        <v>170</v>
      </c>
      <c r="H737" s="219">
        <v>1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6.0000000000000002E-05</v>
      </c>
      <c r="R737" s="225">
        <f>Q737*H737</f>
        <v>6.0000000000000002E-05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277</v>
      </c>
      <c r="AT737" s="227" t="s">
        <v>139</v>
      </c>
      <c r="AU737" s="227" t="s">
        <v>144</v>
      </c>
      <c r="AY737" s="17" t="s">
        <v>136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144</v>
      </c>
      <c r="BK737" s="228">
        <f>ROUND(I737*H737,2)</f>
        <v>0</v>
      </c>
      <c r="BL737" s="17" t="s">
        <v>277</v>
      </c>
      <c r="BM737" s="227" t="s">
        <v>911</v>
      </c>
    </row>
    <row r="738" s="13" customFormat="1">
      <c r="A738" s="13"/>
      <c r="B738" s="229"/>
      <c r="C738" s="230"/>
      <c r="D738" s="231" t="s">
        <v>146</v>
      </c>
      <c r="E738" s="232" t="s">
        <v>1</v>
      </c>
      <c r="F738" s="233" t="s">
        <v>571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146</v>
      </c>
      <c r="AU738" s="239" t="s">
        <v>144</v>
      </c>
      <c r="AV738" s="13" t="s">
        <v>81</v>
      </c>
      <c r="AW738" s="13" t="s">
        <v>30</v>
      </c>
      <c r="AX738" s="13" t="s">
        <v>73</v>
      </c>
      <c r="AY738" s="239" t="s">
        <v>136</v>
      </c>
    </row>
    <row r="739" s="14" customFormat="1">
      <c r="A739" s="14"/>
      <c r="B739" s="240"/>
      <c r="C739" s="241"/>
      <c r="D739" s="231" t="s">
        <v>146</v>
      </c>
      <c r="E739" s="242" t="s">
        <v>1</v>
      </c>
      <c r="F739" s="243" t="s">
        <v>81</v>
      </c>
      <c r="G739" s="241"/>
      <c r="H739" s="244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146</v>
      </c>
      <c r="AU739" s="250" t="s">
        <v>144</v>
      </c>
      <c r="AV739" s="14" t="s">
        <v>144</v>
      </c>
      <c r="AW739" s="14" t="s">
        <v>30</v>
      </c>
      <c r="AX739" s="14" t="s">
        <v>73</v>
      </c>
      <c r="AY739" s="250" t="s">
        <v>136</v>
      </c>
    </row>
    <row r="740" s="15" customFormat="1">
      <c r="A740" s="15"/>
      <c r="B740" s="251"/>
      <c r="C740" s="252"/>
      <c r="D740" s="231" t="s">
        <v>146</v>
      </c>
      <c r="E740" s="253" t="s">
        <v>1</v>
      </c>
      <c r="F740" s="254" t="s">
        <v>159</v>
      </c>
      <c r="G740" s="252"/>
      <c r="H740" s="255">
        <v>1</v>
      </c>
      <c r="I740" s="256"/>
      <c r="J740" s="252"/>
      <c r="K740" s="252"/>
      <c r="L740" s="257"/>
      <c r="M740" s="258"/>
      <c r="N740" s="259"/>
      <c r="O740" s="259"/>
      <c r="P740" s="259"/>
      <c r="Q740" s="259"/>
      <c r="R740" s="259"/>
      <c r="S740" s="259"/>
      <c r="T740" s="260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61" t="s">
        <v>146</v>
      </c>
      <c r="AU740" s="261" t="s">
        <v>144</v>
      </c>
      <c r="AV740" s="15" t="s">
        <v>143</v>
      </c>
      <c r="AW740" s="15" t="s">
        <v>30</v>
      </c>
      <c r="AX740" s="15" t="s">
        <v>81</v>
      </c>
      <c r="AY740" s="261" t="s">
        <v>136</v>
      </c>
    </row>
    <row r="741" s="2" customFormat="1" ht="24.15" customHeight="1">
      <c r="A741" s="38"/>
      <c r="B741" s="39"/>
      <c r="C741" s="262" t="s">
        <v>912</v>
      </c>
      <c r="D741" s="262" t="s">
        <v>160</v>
      </c>
      <c r="E741" s="263" t="s">
        <v>913</v>
      </c>
      <c r="F741" s="264" t="s">
        <v>914</v>
      </c>
      <c r="G741" s="265" t="s">
        <v>170</v>
      </c>
      <c r="H741" s="266">
        <v>1</v>
      </c>
      <c r="I741" s="267"/>
      <c r="J741" s="268">
        <f>ROUND(I741*H741,2)</f>
        <v>0</v>
      </c>
      <c r="K741" s="269"/>
      <c r="L741" s="270"/>
      <c r="M741" s="271" t="s">
        <v>1</v>
      </c>
      <c r="N741" s="272" t="s">
        <v>39</v>
      </c>
      <c r="O741" s="91"/>
      <c r="P741" s="225">
        <f>O741*H741</f>
        <v>0</v>
      </c>
      <c r="Q741" s="225">
        <v>0.00014999999999999999</v>
      </c>
      <c r="R741" s="225">
        <f>Q741*H741</f>
        <v>0.00014999999999999999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354</v>
      </c>
      <c r="AT741" s="227" t="s">
        <v>160</v>
      </c>
      <c r="AU741" s="227" t="s">
        <v>144</v>
      </c>
      <c r="AY741" s="17" t="s">
        <v>136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144</v>
      </c>
      <c r="BK741" s="228">
        <f>ROUND(I741*H741,2)</f>
        <v>0</v>
      </c>
      <c r="BL741" s="17" t="s">
        <v>277</v>
      </c>
      <c r="BM741" s="227" t="s">
        <v>915</v>
      </c>
    </row>
    <row r="742" s="2" customFormat="1" ht="16.5" customHeight="1">
      <c r="A742" s="38"/>
      <c r="B742" s="39"/>
      <c r="C742" s="215" t="s">
        <v>916</v>
      </c>
      <c r="D742" s="215" t="s">
        <v>139</v>
      </c>
      <c r="E742" s="216" t="s">
        <v>917</v>
      </c>
      <c r="F742" s="217" t="s">
        <v>918</v>
      </c>
      <c r="G742" s="218" t="s">
        <v>170</v>
      </c>
      <c r="H742" s="219">
        <v>3</v>
      </c>
      <c r="I742" s="220"/>
      <c r="J742" s="221">
        <f>ROUND(I742*H742,2)</f>
        <v>0</v>
      </c>
      <c r="K742" s="222"/>
      <c r="L742" s="44"/>
      <c r="M742" s="223" t="s">
        <v>1</v>
      </c>
      <c r="N742" s="224" t="s">
        <v>39</v>
      </c>
      <c r="O742" s="91"/>
      <c r="P742" s="225">
        <f>O742*H742</f>
        <v>0</v>
      </c>
      <c r="Q742" s="225">
        <v>0</v>
      </c>
      <c r="R742" s="225">
        <f>Q742*H742</f>
        <v>0</v>
      </c>
      <c r="S742" s="225">
        <v>0.00122</v>
      </c>
      <c r="T742" s="226">
        <f>S742*H742</f>
        <v>0.0036600000000000001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7" t="s">
        <v>277</v>
      </c>
      <c r="AT742" s="227" t="s">
        <v>139</v>
      </c>
      <c r="AU742" s="227" t="s">
        <v>144</v>
      </c>
      <c r="AY742" s="17" t="s">
        <v>136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17" t="s">
        <v>144</v>
      </c>
      <c r="BK742" s="228">
        <f>ROUND(I742*H742,2)</f>
        <v>0</v>
      </c>
      <c r="BL742" s="17" t="s">
        <v>277</v>
      </c>
      <c r="BM742" s="227" t="s">
        <v>919</v>
      </c>
    </row>
    <row r="743" s="13" customFormat="1">
      <c r="A743" s="13"/>
      <c r="B743" s="229"/>
      <c r="C743" s="230"/>
      <c r="D743" s="231" t="s">
        <v>146</v>
      </c>
      <c r="E743" s="232" t="s">
        <v>1</v>
      </c>
      <c r="F743" s="233" t="s">
        <v>891</v>
      </c>
      <c r="G743" s="230"/>
      <c r="H743" s="232" t="s">
        <v>1</v>
      </c>
      <c r="I743" s="234"/>
      <c r="J743" s="230"/>
      <c r="K743" s="230"/>
      <c r="L743" s="235"/>
      <c r="M743" s="236"/>
      <c r="N743" s="237"/>
      <c r="O743" s="237"/>
      <c r="P743" s="237"/>
      <c r="Q743" s="237"/>
      <c r="R743" s="237"/>
      <c r="S743" s="237"/>
      <c r="T743" s="23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9" t="s">
        <v>146</v>
      </c>
      <c r="AU743" s="239" t="s">
        <v>144</v>
      </c>
      <c r="AV743" s="13" t="s">
        <v>81</v>
      </c>
      <c r="AW743" s="13" t="s">
        <v>30</v>
      </c>
      <c r="AX743" s="13" t="s">
        <v>73</v>
      </c>
      <c r="AY743" s="239" t="s">
        <v>136</v>
      </c>
    </row>
    <row r="744" s="14" customFormat="1">
      <c r="A744" s="14"/>
      <c r="B744" s="240"/>
      <c r="C744" s="241"/>
      <c r="D744" s="231" t="s">
        <v>146</v>
      </c>
      <c r="E744" s="242" t="s">
        <v>1</v>
      </c>
      <c r="F744" s="243" t="s">
        <v>624</v>
      </c>
      <c r="G744" s="241"/>
      <c r="H744" s="244">
        <v>3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0" t="s">
        <v>146</v>
      </c>
      <c r="AU744" s="250" t="s">
        <v>144</v>
      </c>
      <c r="AV744" s="14" t="s">
        <v>144</v>
      </c>
      <c r="AW744" s="14" t="s">
        <v>30</v>
      </c>
      <c r="AX744" s="14" t="s">
        <v>81</v>
      </c>
      <c r="AY744" s="250" t="s">
        <v>136</v>
      </c>
    </row>
    <row r="745" s="2" customFormat="1" ht="21.75" customHeight="1">
      <c r="A745" s="38"/>
      <c r="B745" s="39"/>
      <c r="C745" s="215" t="s">
        <v>920</v>
      </c>
      <c r="D745" s="215" t="s">
        <v>139</v>
      </c>
      <c r="E745" s="216" t="s">
        <v>921</v>
      </c>
      <c r="F745" s="217" t="s">
        <v>922</v>
      </c>
      <c r="G745" s="218" t="s">
        <v>170</v>
      </c>
      <c r="H745" s="219">
        <v>1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0.00014999999999999999</v>
      </c>
      <c r="R745" s="225">
        <f>Q745*H745</f>
        <v>0.00014999999999999999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277</v>
      </c>
      <c r="AT745" s="227" t="s">
        <v>139</v>
      </c>
      <c r="AU745" s="227" t="s">
        <v>144</v>
      </c>
      <c r="AY745" s="17" t="s">
        <v>136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144</v>
      </c>
      <c r="BK745" s="228">
        <f>ROUND(I745*H745,2)</f>
        <v>0</v>
      </c>
      <c r="BL745" s="17" t="s">
        <v>277</v>
      </c>
      <c r="BM745" s="227" t="s">
        <v>923</v>
      </c>
    </row>
    <row r="746" s="13" customFormat="1">
      <c r="A746" s="13"/>
      <c r="B746" s="229"/>
      <c r="C746" s="230"/>
      <c r="D746" s="231" t="s">
        <v>146</v>
      </c>
      <c r="E746" s="232" t="s">
        <v>1</v>
      </c>
      <c r="F746" s="233" t="s">
        <v>571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146</v>
      </c>
      <c r="AU746" s="239" t="s">
        <v>144</v>
      </c>
      <c r="AV746" s="13" t="s">
        <v>81</v>
      </c>
      <c r="AW746" s="13" t="s">
        <v>30</v>
      </c>
      <c r="AX746" s="13" t="s">
        <v>73</v>
      </c>
      <c r="AY746" s="239" t="s">
        <v>136</v>
      </c>
    </row>
    <row r="747" s="14" customFormat="1">
      <c r="A747" s="14"/>
      <c r="B747" s="240"/>
      <c r="C747" s="241"/>
      <c r="D747" s="231" t="s">
        <v>146</v>
      </c>
      <c r="E747" s="242" t="s">
        <v>1</v>
      </c>
      <c r="F747" s="243" t="s">
        <v>81</v>
      </c>
      <c r="G747" s="241"/>
      <c r="H747" s="244">
        <v>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146</v>
      </c>
      <c r="AU747" s="250" t="s">
        <v>144</v>
      </c>
      <c r="AV747" s="14" t="s">
        <v>144</v>
      </c>
      <c r="AW747" s="14" t="s">
        <v>30</v>
      </c>
      <c r="AX747" s="14" t="s">
        <v>81</v>
      </c>
      <c r="AY747" s="250" t="s">
        <v>136</v>
      </c>
    </row>
    <row r="748" s="2" customFormat="1" ht="16.5" customHeight="1">
      <c r="A748" s="38"/>
      <c r="B748" s="39"/>
      <c r="C748" s="262" t="s">
        <v>924</v>
      </c>
      <c r="D748" s="262" t="s">
        <v>160</v>
      </c>
      <c r="E748" s="263" t="s">
        <v>925</v>
      </c>
      <c r="F748" s="264" t="s">
        <v>926</v>
      </c>
      <c r="G748" s="265" t="s">
        <v>170</v>
      </c>
      <c r="H748" s="266">
        <v>1</v>
      </c>
      <c r="I748" s="267"/>
      <c r="J748" s="268">
        <f>ROUND(I748*H748,2)</f>
        <v>0</v>
      </c>
      <c r="K748" s="269"/>
      <c r="L748" s="270"/>
      <c r="M748" s="271" t="s">
        <v>1</v>
      </c>
      <c r="N748" s="272" t="s">
        <v>39</v>
      </c>
      <c r="O748" s="91"/>
      <c r="P748" s="225">
        <f>O748*H748</f>
        <v>0</v>
      </c>
      <c r="Q748" s="225">
        <v>0.0012800000000000001</v>
      </c>
      <c r="R748" s="225">
        <f>Q748*H748</f>
        <v>0.0012800000000000001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163</v>
      </c>
      <c r="AT748" s="227" t="s">
        <v>160</v>
      </c>
      <c r="AU748" s="227" t="s">
        <v>144</v>
      </c>
      <c r="AY748" s="17" t="s">
        <v>136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144</v>
      </c>
      <c r="BK748" s="228">
        <f>ROUND(I748*H748,2)</f>
        <v>0</v>
      </c>
      <c r="BL748" s="17" t="s">
        <v>143</v>
      </c>
      <c r="BM748" s="227" t="s">
        <v>927</v>
      </c>
    </row>
    <row r="749" s="2" customFormat="1" ht="24.15" customHeight="1">
      <c r="A749" s="38"/>
      <c r="B749" s="39"/>
      <c r="C749" s="215" t="s">
        <v>928</v>
      </c>
      <c r="D749" s="215" t="s">
        <v>139</v>
      </c>
      <c r="E749" s="216" t="s">
        <v>929</v>
      </c>
      <c r="F749" s="217" t="s">
        <v>930</v>
      </c>
      <c r="G749" s="218" t="s">
        <v>151</v>
      </c>
      <c r="H749" s="219">
        <v>0.14099999999999999</v>
      </c>
      <c r="I749" s="220"/>
      <c r="J749" s="221">
        <f>ROUND(I749*H749,2)</f>
        <v>0</v>
      </c>
      <c r="K749" s="222"/>
      <c r="L749" s="44"/>
      <c r="M749" s="223" t="s">
        <v>1</v>
      </c>
      <c r="N749" s="224" t="s">
        <v>39</v>
      </c>
      <c r="O749" s="91"/>
      <c r="P749" s="225">
        <f>O749*H749</f>
        <v>0</v>
      </c>
      <c r="Q749" s="225">
        <v>0</v>
      </c>
      <c r="R749" s="225">
        <f>Q749*H749</f>
        <v>0</v>
      </c>
      <c r="S749" s="225">
        <v>0</v>
      </c>
      <c r="T749" s="226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27" t="s">
        <v>277</v>
      </c>
      <c r="AT749" s="227" t="s">
        <v>139</v>
      </c>
      <c r="AU749" s="227" t="s">
        <v>144</v>
      </c>
      <c r="AY749" s="17" t="s">
        <v>136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17" t="s">
        <v>144</v>
      </c>
      <c r="BK749" s="228">
        <f>ROUND(I749*H749,2)</f>
        <v>0</v>
      </c>
      <c r="BL749" s="17" t="s">
        <v>277</v>
      </c>
      <c r="BM749" s="227" t="s">
        <v>931</v>
      </c>
    </row>
    <row r="750" s="2" customFormat="1" ht="33" customHeight="1">
      <c r="A750" s="38"/>
      <c r="B750" s="39"/>
      <c r="C750" s="215" t="s">
        <v>932</v>
      </c>
      <c r="D750" s="215" t="s">
        <v>139</v>
      </c>
      <c r="E750" s="216" t="s">
        <v>933</v>
      </c>
      <c r="F750" s="217" t="s">
        <v>934</v>
      </c>
      <c r="G750" s="218" t="s">
        <v>151</v>
      </c>
      <c r="H750" s="219">
        <v>0.28199999999999997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0</v>
      </c>
      <c r="R750" s="225">
        <f>Q750*H750</f>
        <v>0</v>
      </c>
      <c r="S750" s="225">
        <v>0</v>
      </c>
      <c r="T750" s="226">
        <f>S750*H750</f>
        <v>0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277</v>
      </c>
      <c r="AT750" s="227" t="s">
        <v>139</v>
      </c>
      <c r="AU750" s="227" t="s">
        <v>144</v>
      </c>
      <c r="AY750" s="17" t="s">
        <v>136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144</v>
      </c>
      <c r="BK750" s="228">
        <f>ROUND(I750*H750,2)</f>
        <v>0</v>
      </c>
      <c r="BL750" s="17" t="s">
        <v>277</v>
      </c>
      <c r="BM750" s="227" t="s">
        <v>935</v>
      </c>
    </row>
    <row r="751" s="14" customFormat="1">
      <c r="A751" s="14"/>
      <c r="B751" s="240"/>
      <c r="C751" s="241"/>
      <c r="D751" s="231" t="s">
        <v>146</v>
      </c>
      <c r="E751" s="241"/>
      <c r="F751" s="243" t="s">
        <v>936</v>
      </c>
      <c r="G751" s="241"/>
      <c r="H751" s="244">
        <v>0.28199999999999997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0" t="s">
        <v>146</v>
      </c>
      <c r="AU751" s="250" t="s">
        <v>144</v>
      </c>
      <c r="AV751" s="14" t="s">
        <v>144</v>
      </c>
      <c r="AW751" s="14" t="s">
        <v>4</v>
      </c>
      <c r="AX751" s="14" t="s">
        <v>81</v>
      </c>
      <c r="AY751" s="250" t="s">
        <v>136</v>
      </c>
    </row>
    <row r="752" s="12" customFormat="1" ht="22.8" customHeight="1">
      <c r="A752" s="12"/>
      <c r="B752" s="199"/>
      <c r="C752" s="200"/>
      <c r="D752" s="201" t="s">
        <v>72</v>
      </c>
      <c r="E752" s="213" t="s">
        <v>937</v>
      </c>
      <c r="F752" s="213" t="s">
        <v>938</v>
      </c>
      <c r="G752" s="200"/>
      <c r="H752" s="200"/>
      <c r="I752" s="203"/>
      <c r="J752" s="214">
        <f>BK752</f>
        <v>0</v>
      </c>
      <c r="K752" s="200"/>
      <c r="L752" s="205"/>
      <c r="M752" s="206"/>
      <c r="N752" s="207"/>
      <c r="O752" s="207"/>
      <c r="P752" s="208">
        <f>SUM(P753:P764)</f>
        <v>0</v>
      </c>
      <c r="Q752" s="207"/>
      <c r="R752" s="208">
        <f>SUM(R753:R764)</f>
        <v>0.00064000000000000005</v>
      </c>
      <c r="S752" s="207"/>
      <c r="T752" s="209">
        <f>SUM(T753:T764)</f>
        <v>0.0025400000000000002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0" t="s">
        <v>144</v>
      </c>
      <c r="AT752" s="211" t="s">
        <v>72</v>
      </c>
      <c r="AU752" s="211" t="s">
        <v>81</v>
      </c>
      <c r="AY752" s="210" t="s">
        <v>136</v>
      </c>
      <c r="BK752" s="212">
        <f>SUM(BK753:BK764)</f>
        <v>0</v>
      </c>
    </row>
    <row r="753" s="2" customFormat="1" ht="16.5" customHeight="1">
      <c r="A753" s="38"/>
      <c r="B753" s="39"/>
      <c r="C753" s="215" t="s">
        <v>939</v>
      </c>
      <c r="D753" s="215" t="s">
        <v>139</v>
      </c>
      <c r="E753" s="216" t="s">
        <v>940</v>
      </c>
      <c r="F753" s="217" t="s">
        <v>941</v>
      </c>
      <c r="G753" s="218" t="s">
        <v>191</v>
      </c>
      <c r="H753" s="219">
        <v>1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4.0000000000000003E-05</v>
      </c>
      <c r="R753" s="225">
        <f>Q753*H753</f>
        <v>4.0000000000000003E-05</v>
      </c>
      <c r="S753" s="225">
        <v>0.0025400000000000002</v>
      </c>
      <c r="T753" s="226">
        <f>S753*H753</f>
        <v>0.0025400000000000002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277</v>
      </c>
      <c r="AT753" s="227" t="s">
        <v>139</v>
      </c>
      <c r="AU753" s="227" t="s">
        <v>144</v>
      </c>
      <c r="AY753" s="17" t="s">
        <v>136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144</v>
      </c>
      <c r="BK753" s="228">
        <f>ROUND(I753*H753,2)</f>
        <v>0</v>
      </c>
      <c r="BL753" s="17" t="s">
        <v>277</v>
      </c>
      <c r="BM753" s="227" t="s">
        <v>942</v>
      </c>
    </row>
    <row r="754" s="13" customFormat="1">
      <c r="A754" s="13"/>
      <c r="B754" s="229"/>
      <c r="C754" s="230"/>
      <c r="D754" s="231" t="s">
        <v>146</v>
      </c>
      <c r="E754" s="232" t="s">
        <v>1</v>
      </c>
      <c r="F754" s="233" t="s">
        <v>364</v>
      </c>
      <c r="G754" s="230"/>
      <c r="H754" s="232" t="s">
        <v>1</v>
      </c>
      <c r="I754" s="234"/>
      <c r="J754" s="230"/>
      <c r="K754" s="230"/>
      <c r="L754" s="235"/>
      <c r="M754" s="236"/>
      <c r="N754" s="237"/>
      <c r="O754" s="237"/>
      <c r="P754" s="237"/>
      <c r="Q754" s="237"/>
      <c r="R754" s="237"/>
      <c r="S754" s="237"/>
      <c r="T754" s="238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9" t="s">
        <v>146</v>
      </c>
      <c r="AU754" s="239" t="s">
        <v>144</v>
      </c>
      <c r="AV754" s="13" t="s">
        <v>81</v>
      </c>
      <c r="AW754" s="13" t="s">
        <v>30</v>
      </c>
      <c r="AX754" s="13" t="s">
        <v>73</v>
      </c>
      <c r="AY754" s="239" t="s">
        <v>136</v>
      </c>
    </row>
    <row r="755" s="14" customFormat="1">
      <c r="A755" s="14"/>
      <c r="B755" s="240"/>
      <c r="C755" s="241"/>
      <c r="D755" s="231" t="s">
        <v>146</v>
      </c>
      <c r="E755" s="242" t="s">
        <v>1</v>
      </c>
      <c r="F755" s="243" t="s">
        <v>81</v>
      </c>
      <c r="G755" s="241"/>
      <c r="H755" s="244">
        <v>1</v>
      </c>
      <c r="I755" s="245"/>
      <c r="J755" s="241"/>
      <c r="K755" s="241"/>
      <c r="L755" s="246"/>
      <c r="M755" s="247"/>
      <c r="N755" s="248"/>
      <c r="O755" s="248"/>
      <c r="P755" s="248"/>
      <c r="Q755" s="248"/>
      <c r="R755" s="248"/>
      <c r="S755" s="248"/>
      <c r="T755" s="249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0" t="s">
        <v>146</v>
      </c>
      <c r="AU755" s="250" t="s">
        <v>144</v>
      </c>
      <c r="AV755" s="14" t="s">
        <v>144</v>
      </c>
      <c r="AW755" s="14" t="s">
        <v>30</v>
      </c>
      <c r="AX755" s="14" t="s">
        <v>81</v>
      </c>
      <c r="AY755" s="250" t="s">
        <v>136</v>
      </c>
    </row>
    <row r="756" s="2" customFormat="1" ht="24.15" customHeight="1">
      <c r="A756" s="38"/>
      <c r="B756" s="39"/>
      <c r="C756" s="215" t="s">
        <v>943</v>
      </c>
      <c r="D756" s="215" t="s">
        <v>139</v>
      </c>
      <c r="E756" s="216" t="s">
        <v>944</v>
      </c>
      <c r="F756" s="217" t="s">
        <v>945</v>
      </c>
      <c r="G756" s="218" t="s">
        <v>191</v>
      </c>
      <c r="H756" s="219">
        <v>1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0.00046000000000000001</v>
      </c>
      <c r="R756" s="225">
        <f>Q756*H756</f>
        <v>0.00046000000000000001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277</v>
      </c>
      <c r="AT756" s="227" t="s">
        <v>139</v>
      </c>
      <c r="AU756" s="227" t="s">
        <v>144</v>
      </c>
      <c r="AY756" s="17" t="s">
        <v>136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144</v>
      </c>
      <c r="BK756" s="228">
        <f>ROUND(I756*H756,2)</f>
        <v>0</v>
      </c>
      <c r="BL756" s="17" t="s">
        <v>277</v>
      </c>
      <c r="BM756" s="227" t="s">
        <v>946</v>
      </c>
    </row>
    <row r="757" s="2" customFormat="1" ht="16.5" customHeight="1">
      <c r="A757" s="38"/>
      <c r="B757" s="39"/>
      <c r="C757" s="215" t="s">
        <v>947</v>
      </c>
      <c r="D757" s="215" t="s">
        <v>139</v>
      </c>
      <c r="E757" s="216" t="s">
        <v>948</v>
      </c>
      <c r="F757" s="217" t="s">
        <v>949</v>
      </c>
      <c r="G757" s="218" t="s">
        <v>191</v>
      </c>
      <c r="H757" s="219">
        <v>1</v>
      </c>
      <c r="I757" s="220"/>
      <c r="J757" s="221">
        <f>ROUND(I757*H757,2)</f>
        <v>0</v>
      </c>
      <c r="K757" s="222"/>
      <c r="L757" s="44"/>
      <c r="M757" s="223" t="s">
        <v>1</v>
      </c>
      <c r="N757" s="224" t="s">
        <v>39</v>
      </c>
      <c r="O757" s="91"/>
      <c r="P757" s="225">
        <f>O757*H757</f>
        <v>0</v>
      </c>
      <c r="Q757" s="225">
        <v>0</v>
      </c>
      <c r="R757" s="225">
        <f>Q757*H757</f>
        <v>0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277</v>
      </c>
      <c r="AT757" s="227" t="s">
        <v>139</v>
      </c>
      <c r="AU757" s="227" t="s">
        <v>144</v>
      </c>
      <c r="AY757" s="17" t="s">
        <v>136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144</v>
      </c>
      <c r="BK757" s="228">
        <f>ROUND(I757*H757,2)</f>
        <v>0</v>
      </c>
      <c r="BL757" s="17" t="s">
        <v>277</v>
      </c>
      <c r="BM757" s="227" t="s">
        <v>950</v>
      </c>
    </row>
    <row r="758" s="2" customFormat="1" ht="21.75" customHeight="1">
      <c r="A758" s="38"/>
      <c r="B758" s="39"/>
      <c r="C758" s="215" t="s">
        <v>951</v>
      </c>
      <c r="D758" s="215" t="s">
        <v>139</v>
      </c>
      <c r="E758" s="216" t="s">
        <v>952</v>
      </c>
      <c r="F758" s="217" t="s">
        <v>953</v>
      </c>
      <c r="G758" s="218" t="s">
        <v>170</v>
      </c>
      <c r="H758" s="219">
        <v>2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1.0000000000000001E-05</v>
      </c>
      <c r="R758" s="225">
        <f>Q758*H758</f>
        <v>2.0000000000000002E-05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277</v>
      </c>
      <c r="AT758" s="227" t="s">
        <v>139</v>
      </c>
      <c r="AU758" s="227" t="s">
        <v>144</v>
      </c>
      <c r="AY758" s="17" t="s">
        <v>136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144</v>
      </c>
      <c r="BK758" s="228">
        <f>ROUND(I758*H758,2)</f>
        <v>0</v>
      </c>
      <c r="BL758" s="17" t="s">
        <v>277</v>
      </c>
      <c r="BM758" s="227" t="s">
        <v>954</v>
      </c>
    </row>
    <row r="759" s="14" customFormat="1">
      <c r="A759" s="14"/>
      <c r="B759" s="240"/>
      <c r="C759" s="241"/>
      <c r="D759" s="231" t="s">
        <v>146</v>
      </c>
      <c r="E759" s="242" t="s">
        <v>1</v>
      </c>
      <c r="F759" s="243" t="s">
        <v>144</v>
      </c>
      <c r="G759" s="241"/>
      <c r="H759" s="244">
        <v>2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146</v>
      </c>
      <c r="AU759" s="250" t="s">
        <v>144</v>
      </c>
      <c r="AV759" s="14" t="s">
        <v>144</v>
      </c>
      <c r="AW759" s="14" t="s">
        <v>30</v>
      </c>
      <c r="AX759" s="14" t="s">
        <v>81</v>
      </c>
      <c r="AY759" s="250" t="s">
        <v>136</v>
      </c>
    </row>
    <row r="760" s="2" customFormat="1" ht="16.5" customHeight="1">
      <c r="A760" s="38"/>
      <c r="B760" s="39"/>
      <c r="C760" s="215" t="s">
        <v>955</v>
      </c>
      <c r="D760" s="215" t="s">
        <v>139</v>
      </c>
      <c r="E760" s="216" t="s">
        <v>956</v>
      </c>
      <c r="F760" s="217" t="s">
        <v>957</v>
      </c>
      <c r="G760" s="218" t="s">
        <v>191</v>
      </c>
      <c r="H760" s="219">
        <v>1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0.00012</v>
      </c>
      <c r="R760" s="225">
        <f>Q760*H760</f>
        <v>0.00012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277</v>
      </c>
      <c r="AT760" s="227" t="s">
        <v>139</v>
      </c>
      <c r="AU760" s="227" t="s">
        <v>144</v>
      </c>
      <c r="AY760" s="17" t="s">
        <v>136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144</v>
      </c>
      <c r="BK760" s="228">
        <f>ROUND(I760*H760,2)</f>
        <v>0</v>
      </c>
      <c r="BL760" s="17" t="s">
        <v>277</v>
      </c>
      <c r="BM760" s="227" t="s">
        <v>958</v>
      </c>
    </row>
    <row r="761" s="14" customFormat="1">
      <c r="A761" s="14"/>
      <c r="B761" s="240"/>
      <c r="C761" s="241"/>
      <c r="D761" s="231" t="s">
        <v>146</v>
      </c>
      <c r="E761" s="242" t="s">
        <v>1</v>
      </c>
      <c r="F761" s="243" t="s">
        <v>81</v>
      </c>
      <c r="G761" s="241"/>
      <c r="H761" s="244">
        <v>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146</v>
      </c>
      <c r="AU761" s="250" t="s">
        <v>144</v>
      </c>
      <c r="AV761" s="14" t="s">
        <v>144</v>
      </c>
      <c r="AW761" s="14" t="s">
        <v>30</v>
      </c>
      <c r="AX761" s="14" t="s">
        <v>81</v>
      </c>
      <c r="AY761" s="250" t="s">
        <v>136</v>
      </c>
    </row>
    <row r="762" s="2" customFormat="1" ht="24.15" customHeight="1">
      <c r="A762" s="38"/>
      <c r="B762" s="39"/>
      <c r="C762" s="215" t="s">
        <v>959</v>
      </c>
      <c r="D762" s="215" t="s">
        <v>139</v>
      </c>
      <c r="E762" s="216" t="s">
        <v>960</v>
      </c>
      <c r="F762" s="217" t="s">
        <v>961</v>
      </c>
      <c r="G762" s="218" t="s">
        <v>151</v>
      </c>
      <c r="H762" s="219">
        <v>0.001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</v>
      </c>
      <c r="R762" s="225">
        <f>Q762*H762</f>
        <v>0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277</v>
      </c>
      <c r="AT762" s="227" t="s">
        <v>139</v>
      </c>
      <c r="AU762" s="227" t="s">
        <v>144</v>
      </c>
      <c r="AY762" s="17" t="s">
        <v>136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144</v>
      </c>
      <c r="BK762" s="228">
        <f>ROUND(I762*H762,2)</f>
        <v>0</v>
      </c>
      <c r="BL762" s="17" t="s">
        <v>277</v>
      </c>
      <c r="BM762" s="227" t="s">
        <v>962</v>
      </c>
    </row>
    <row r="763" s="2" customFormat="1" ht="33" customHeight="1">
      <c r="A763" s="38"/>
      <c r="B763" s="39"/>
      <c r="C763" s="215" t="s">
        <v>963</v>
      </c>
      <c r="D763" s="215" t="s">
        <v>139</v>
      </c>
      <c r="E763" s="216" t="s">
        <v>964</v>
      </c>
      <c r="F763" s="217" t="s">
        <v>965</v>
      </c>
      <c r="G763" s="218" t="s">
        <v>151</v>
      </c>
      <c r="H763" s="219">
        <v>0.002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0</v>
      </c>
      <c r="R763" s="225">
        <f>Q763*H763</f>
        <v>0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277</v>
      </c>
      <c r="AT763" s="227" t="s">
        <v>139</v>
      </c>
      <c r="AU763" s="227" t="s">
        <v>144</v>
      </c>
      <c r="AY763" s="17" t="s">
        <v>136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144</v>
      </c>
      <c r="BK763" s="228">
        <f>ROUND(I763*H763,2)</f>
        <v>0</v>
      </c>
      <c r="BL763" s="17" t="s">
        <v>277</v>
      </c>
      <c r="BM763" s="227" t="s">
        <v>966</v>
      </c>
    </row>
    <row r="764" s="14" customFormat="1">
      <c r="A764" s="14"/>
      <c r="B764" s="240"/>
      <c r="C764" s="241"/>
      <c r="D764" s="231" t="s">
        <v>146</v>
      </c>
      <c r="E764" s="241"/>
      <c r="F764" s="243" t="s">
        <v>808</v>
      </c>
      <c r="G764" s="241"/>
      <c r="H764" s="244">
        <v>0.002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146</v>
      </c>
      <c r="AU764" s="250" t="s">
        <v>144</v>
      </c>
      <c r="AV764" s="14" t="s">
        <v>144</v>
      </c>
      <c r="AW764" s="14" t="s">
        <v>4</v>
      </c>
      <c r="AX764" s="14" t="s">
        <v>81</v>
      </c>
      <c r="AY764" s="250" t="s">
        <v>136</v>
      </c>
    </row>
    <row r="765" s="12" customFormat="1" ht="22.8" customHeight="1">
      <c r="A765" s="12"/>
      <c r="B765" s="199"/>
      <c r="C765" s="200"/>
      <c r="D765" s="201" t="s">
        <v>72</v>
      </c>
      <c r="E765" s="213" t="s">
        <v>967</v>
      </c>
      <c r="F765" s="213" t="s">
        <v>968</v>
      </c>
      <c r="G765" s="200"/>
      <c r="H765" s="200"/>
      <c r="I765" s="203"/>
      <c r="J765" s="214">
        <f>BK765</f>
        <v>0</v>
      </c>
      <c r="K765" s="200"/>
      <c r="L765" s="205"/>
      <c r="M765" s="206"/>
      <c r="N765" s="207"/>
      <c r="O765" s="207"/>
      <c r="P765" s="208">
        <f>SUM(P766:P775)</f>
        <v>0</v>
      </c>
      <c r="Q765" s="207"/>
      <c r="R765" s="208">
        <f>SUM(R766:R775)</f>
        <v>0.00139</v>
      </c>
      <c r="S765" s="207"/>
      <c r="T765" s="209">
        <f>SUM(T766:T775)</f>
        <v>0</v>
      </c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R765" s="210" t="s">
        <v>144</v>
      </c>
      <c r="AT765" s="211" t="s">
        <v>72</v>
      </c>
      <c r="AU765" s="211" t="s">
        <v>81</v>
      </c>
      <c r="AY765" s="210" t="s">
        <v>136</v>
      </c>
      <c r="BK765" s="212">
        <f>SUM(BK766:BK775)</f>
        <v>0</v>
      </c>
    </row>
    <row r="766" s="2" customFormat="1" ht="24.15" customHeight="1">
      <c r="A766" s="38"/>
      <c r="B766" s="39"/>
      <c r="C766" s="215" t="s">
        <v>969</v>
      </c>
      <c r="D766" s="215" t="s">
        <v>139</v>
      </c>
      <c r="E766" s="216" t="s">
        <v>970</v>
      </c>
      <c r="F766" s="217" t="s">
        <v>971</v>
      </c>
      <c r="G766" s="218" t="s">
        <v>170</v>
      </c>
      <c r="H766" s="219">
        <v>1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0.00013999999999999999</v>
      </c>
      <c r="R766" s="225">
        <f>Q766*H766</f>
        <v>0.00013999999999999999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277</v>
      </c>
      <c r="AT766" s="227" t="s">
        <v>139</v>
      </c>
      <c r="AU766" s="227" t="s">
        <v>144</v>
      </c>
      <c r="AY766" s="17" t="s">
        <v>136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144</v>
      </c>
      <c r="BK766" s="228">
        <f>ROUND(I766*H766,2)</f>
        <v>0</v>
      </c>
      <c r="BL766" s="17" t="s">
        <v>277</v>
      </c>
      <c r="BM766" s="227" t="s">
        <v>972</v>
      </c>
    </row>
    <row r="767" s="13" customFormat="1">
      <c r="A767" s="13"/>
      <c r="B767" s="229"/>
      <c r="C767" s="230"/>
      <c r="D767" s="231" t="s">
        <v>146</v>
      </c>
      <c r="E767" s="232" t="s">
        <v>1</v>
      </c>
      <c r="F767" s="233" t="s">
        <v>973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146</v>
      </c>
      <c r="AU767" s="239" t="s">
        <v>144</v>
      </c>
      <c r="AV767" s="13" t="s">
        <v>81</v>
      </c>
      <c r="AW767" s="13" t="s">
        <v>30</v>
      </c>
      <c r="AX767" s="13" t="s">
        <v>73</v>
      </c>
      <c r="AY767" s="239" t="s">
        <v>136</v>
      </c>
    </row>
    <row r="768" s="14" customFormat="1">
      <c r="A768" s="14"/>
      <c r="B768" s="240"/>
      <c r="C768" s="241"/>
      <c r="D768" s="231" t="s">
        <v>146</v>
      </c>
      <c r="E768" s="242" t="s">
        <v>1</v>
      </c>
      <c r="F768" s="243" t="s">
        <v>81</v>
      </c>
      <c r="G768" s="241"/>
      <c r="H768" s="244">
        <v>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146</v>
      </c>
      <c r="AU768" s="250" t="s">
        <v>144</v>
      </c>
      <c r="AV768" s="14" t="s">
        <v>144</v>
      </c>
      <c r="AW768" s="14" t="s">
        <v>30</v>
      </c>
      <c r="AX768" s="14" t="s">
        <v>81</v>
      </c>
      <c r="AY768" s="250" t="s">
        <v>136</v>
      </c>
    </row>
    <row r="769" s="2" customFormat="1" ht="24.15" customHeight="1">
      <c r="A769" s="38"/>
      <c r="B769" s="39"/>
      <c r="C769" s="215" t="s">
        <v>974</v>
      </c>
      <c r="D769" s="215" t="s">
        <v>139</v>
      </c>
      <c r="E769" s="216" t="s">
        <v>975</v>
      </c>
      <c r="F769" s="217" t="s">
        <v>976</v>
      </c>
      <c r="G769" s="218" t="s">
        <v>170</v>
      </c>
      <c r="H769" s="219">
        <v>1</v>
      </c>
      <c r="I769" s="220"/>
      <c r="J769" s="221">
        <f>ROUND(I769*H769,2)</f>
        <v>0</v>
      </c>
      <c r="K769" s="222"/>
      <c r="L769" s="44"/>
      <c r="M769" s="223" t="s">
        <v>1</v>
      </c>
      <c r="N769" s="224" t="s">
        <v>39</v>
      </c>
      <c r="O769" s="91"/>
      <c r="P769" s="225">
        <f>O769*H769</f>
        <v>0</v>
      </c>
      <c r="Q769" s="225">
        <v>0.00085999999999999998</v>
      </c>
      <c r="R769" s="225">
        <f>Q769*H769</f>
        <v>0.00085999999999999998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277</v>
      </c>
      <c r="AT769" s="227" t="s">
        <v>139</v>
      </c>
      <c r="AU769" s="227" t="s">
        <v>144</v>
      </c>
      <c r="AY769" s="17" t="s">
        <v>136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144</v>
      </c>
      <c r="BK769" s="228">
        <f>ROUND(I769*H769,2)</f>
        <v>0</v>
      </c>
      <c r="BL769" s="17" t="s">
        <v>277</v>
      </c>
      <c r="BM769" s="227" t="s">
        <v>977</v>
      </c>
    </row>
    <row r="770" s="2" customFormat="1" ht="24.15" customHeight="1">
      <c r="A770" s="38"/>
      <c r="B770" s="39"/>
      <c r="C770" s="215" t="s">
        <v>978</v>
      </c>
      <c r="D770" s="215" t="s">
        <v>139</v>
      </c>
      <c r="E770" s="216" t="s">
        <v>979</v>
      </c>
      <c r="F770" s="217" t="s">
        <v>980</v>
      </c>
      <c r="G770" s="218" t="s">
        <v>170</v>
      </c>
      <c r="H770" s="219">
        <v>1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0.00038999999999999999</v>
      </c>
      <c r="R770" s="225">
        <f>Q770*H770</f>
        <v>0.00038999999999999999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277</v>
      </c>
      <c r="AT770" s="227" t="s">
        <v>139</v>
      </c>
      <c r="AU770" s="227" t="s">
        <v>144</v>
      </c>
      <c r="AY770" s="17" t="s">
        <v>136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144</v>
      </c>
      <c r="BK770" s="228">
        <f>ROUND(I770*H770,2)</f>
        <v>0</v>
      </c>
      <c r="BL770" s="17" t="s">
        <v>277</v>
      </c>
      <c r="BM770" s="227" t="s">
        <v>981</v>
      </c>
    </row>
    <row r="771" s="13" customFormat="1">
      <c r="A771" s="13"/>
      <c r="B771" s="229"/>
      <c r="C771" s="230"/>
      <c r="D771" s="231" t="s">
        <v>146</v>
      </c>
      <c r="E771" s="232" t="s">
        <v>1</v>
      </c>
      <c r="F771" s="233" t="s">
        <v>364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146</v>
      </c>
      <c r="AU771" s="239" t="s">
        <v>144</v>
      </c>
      <c r="AV771" s="13" t="s">
        <v>81</v>
      </c>
      <c r="AW771" s="13" t="s">
        <v>30</v>
      </c>
      <c r="AX771" s="13" t="s">
        <v>73</v>
      </c>
      <c r="AY771" s="239" t="s">
        <v>136</v>
      </c>
    </row>
    <row r="772" s="14" customFormat="1">
      <c r="A772" s="14"/>
      <c r="B772" s="240"/>
      <c r="C772" s="241"/>
      <c r="D772" s="231" t="s">
        <v>146</v>
      </c>
      <c r="E772" s="242" t="s">
        <v>1</v>
      </c>
      <c r="F772" s="243" t="s">
        <v>81</v>
      </c>
      <c r="G772" s="241"/>
      <c r="H772" s="244">
        <v>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146</v>
      </c>
      <c r="AU772" s="250" t="s">
        <v>144</v>
      </c>
      <c r="AV772" s="14" t="s">
        <v>144</v>
      </c>
      <c r="AW772" s="14" t="s">
        <v>30</v>
      </c>
      <c r="AX772" s="14" t="s">
        <v>81</v>
      </c>
      <c r="AY772" s="250" t="s">
        <v>136</v>
      </c>
    </row>
    <row r="773" s="2" customFormat="1" ht="24.15" customHeight="1">
      <c r="A773" s="38"/>
      <c r="B773" s="39"/>
      <c r="C773" s="215" t="s">
        <v>982</v>
      </c>
      <c r="D773" s="215" t="s">
        <v>139</v>
      </c>
      <c r="E773" s="216" t="s">
        <v>983</v>
      </c>
      <c r="F773" s="217" t="s">
        <v>984</v>
      </c>
      <c r="G773" s="218" t="s">
        <v>151</v>
      </c>
      <c r="H773" s="219">
        <v>0.001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277</v>
      </c>
      <c r="AT773" s="227" t="s">
        <v>139</v>
      </c>
      <c r="AU773" s="227" t="s">
        <v>144</v>
      </c>
      <c r="AY773" s="17" t="s">
        <v>136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144</v>
      </c>
      <c r="BK773" s="228">
        <f>ROUND(I773*H773,2)</f>
        <v>0</v>
      </c>
      <c r="BL773" s="17" t="s">
        <v>277</v>
      </c>
      <c r="BM773" s="227" t="s">
        <v>985</v>
      </c>
    </row>
    <row r="774" s="2" customFormat="1" ht="24.15" customHeight="1">
      <c r="A774" s="38"/>
      <c r="B774" s="39"/>
      <c r="C774" s="215" t="s">
        <v>986</v>
      </c>
      <c r="D774" s="215" t="s">
        <v>139</v>
      </c>
      <c r="E774" s="216" t="s">
        <v>987</v>
      </c>
      <c r="F774" s="217" t="s">
        <v>988</v>
      </c>
      <c r="G774" s="218" t="s">
        <v>151</v>
      </c>
      <c r="H774" s="219">
        <v>0.002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</v>
      </c>
      <c r="R774" s="225">
        <f>Q774*H774</f>
        <v>0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277</v>
      </c>
      <c r="AT774" s="227" t="s">
        <v>139</v>
      </c>
      <c r="AU774" s="227" t="s">
        <v>144</v>
      </c>
      <c r="AY774" s="17" t="s">
        <v>136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144</v>
      </c>
      <c r="BK774" s="228">
        <f>ROUND(I774*H774,2)</f>
        <v>0</v>
      </c>
      <c r="BL774" s="17" t="s">
        <v>277</v>
      </c>
      <c r="BM774" s="227" t="s">
        <v>989</v>
      </c>
    </row>
    <row r="775" s="14" customFormat="1">
      <c r="A775" s="14"/>
      <c r="B775" s="240"/>
      <c r="C775" s="241"/>
      <c r="D775" s="231" t="s">
        <v>146</v>
      </c>
      <c r="E775" s="241"/>
      <c r="F775" s="243" t="s">
        <v>808</v>
      </c>
      <c r="G775" s="241"/>
      <c r="H775" s="244">
        <v>0.002</v>
      </c>
      <c r="I775" s="245"/>
      <c r="J775" s="241"/>
      <c r="K775" s="241"/>
      <c r="L775" s="246"/>
      <c r="M775" s="247"/>
      <c r="N775" s="248"/>
      <c r="O775" s="248"/>
      <c r="P775" s="248"/>
      <c r="Q775" s="248"/>
      <c r="R775" s="248"/>
      <c r="S775" s="248"/>
      <c r="T775" s="249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0" t="s">
        <v>146</v>
      </c>
      <c r="AU775" s="250" t="s">
        <v>144</v>
      </c>
      <c r="AV775" s="14" t="s">
        <v>144</v>
      </c>
      <c r="AW775" s="14" t="s">
        <v>4</v>
      </c>
      <c r="AX775" s="14" t="s">
        <v>81</v>
      </c>
      <c r="AY775" s="250" t="s">
        <v>136</v>
      </c>
    </row>
    <row r="776" s="12" customFormat="1" ht="22.8" customHeight="1">
      <c r="A776" s="12"/>
      <c r="B776" s="199"/>
      <c r="C776" s="200"/>
      <c r="D776" s="201" t="s">
        <v>72</v>
      </c>
      <c r="E776" s="213" t="s">
        <v>990</v>
      </c>
      <c r="F776" s="213" t="s">
        <v>991</v>
      </c>
      <c r="G776" s="200"/>
      <c r="H776" s="200"/>
      <c r="I776" s="203"/>
      <c r="J776" s="214">
        <f>BK776</f>
        <v>0</v>
      </c>
      <c r="K776" s="200"/>
      <c r="L776" s="205"/>
      <c r="M776" s="206"/>
      <c r="N776" s="207"/>
      <c r="O776" s="207"/>
      <c r="P776" s="208">
        <f>SUM(P777:P839)</f>
        <v>0</v>
      </c>
      <c r="Q776" s="207"/>
      <c r="R776" s="208">
        <f>SUM(R777:R839)</f>
        <v>0.0096799999999999994</v>
      </c>
      <c r="S776" s="207"/>
      <c r="T776" s="209">
        <f>SUM(T777:T839)</f>
        <v>0.17343600000000001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0" t="s">
        <v>144</v>
      </c>
      <c r="AT776" s="211" t="s">
        <v>72</v>
      </c>
      <c r="AU776" s="211" t="s">
        <v>81</v>
      </c>
      <c r="AY776" s="210" t="s">
        <v>136</v>
      </c>
      <c r="BK776" s="212">
        <f>SUM(BK777:BK839)</f>
        <v>0</v>
      </c>
    </row>
    <row r="777" s="2" customFormat="1" ht="24.15" customHeight="1">
      <c r="A777" s="38"/>
      <c r="B777" s="39"/>
      <c r="C777" s="215" t="s">
        <v>992</v>
      </c>
      <c r="D777" s="215" t="s">
        <v>139</v>
      </c>
      <c r="E777" s="216" t="s">
        <v>993</v>
      </c>
      <c r="F777" s="217" t="s">
        <v>994</v>
      </c>
      <c r="G777" s="218" t="s">
        <v>170</v>
      </c>
      <c r="H777" s="219">
        <v>3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277</v>
      </c>
      <c r="AT777" s="227" t="s">
        <v>139</v>
      </c>
      <c r="AU777" s="227" t="s">
        <v>144</v>
      </c>
      <c r="AY777" s="17" t="s">
        <v>136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144</v>
      </c>
      <c r="BK777" s="228">
        <f>ROUND(I777*H777,2)</f>
        <v>0</v>
      </c>
      <c r="BL777" s="17" t="s">
        <v>277</v>
      </c>
      <c r="BM777" s="227" t="s">
        <v>995</v>
      </c>
    </row>
    <row r="778" s="14" customFormat="1">
      <c r="A778" s="14"/>
      <c r="B778" s="240"/>
      <c r="C778" s="241"/>
      <c r="D778" s="231" t="s">
        <v>146</v>
      </c>
      <c r="E778" s="242" t="s">
        <v>1</v>
      </c>
      <c r="F778" s="243" t="s">
        <v>137</v>
      </c>
      <c r="G778" s="241"/>
      <c r="H778" s="244">
        <v>3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146</v>
      </c>
      <c r="AU778" s="250" t="s">
        <v>144</v>
      </c>
      <c r="AV778" s="14" t="s">
        <v>144</v>
      </c>
      <c r="AW778" s="14" t="s">
        <v>30</v>
      </c>
      <c r="AX778" s="14" t="s">
        <v>81</v>
      </c>
      <c r="AY778" s="250" t="s">
        <v>136</v>
      </c>
    </row>
    <row r="779" s="2" customFormat="1" ht="33" customHeight="1">
      <c r="A779" s="38"/>
      <c r="B779" s="39"/>
      <c r="C779" s="215" t="s">
        <v>996</v>
      </c>
      <c r="D779" s="215" t="s">
        <v>139</v>
      </c>
      <c r="E779" s="216" t="s">
        <v>997</v>
      </c>
      <c r="F779" s="217" t="s">
        <v>998</v>
      </c>
      <c r="G779" s="218" t="s">
        <v>999</v>
      </c>
      <c r="H779" s="219">
        <v>12</v>
      </c>
      <c r="I779" s="220"/>
      <c r="J779" s="221">
        <f>ROUND(I779*H779,2)</f>
        <v>0</v>
      </c>
      <c r="K779" s="222"/>
      <c r="L779" s="44"/>
      <c r="M779" s="223" t="s">
        <v>1</v>
      </c>
      <c r="N779" s="224" t="s">
        <v>39</v>
      </c>
      <c r="O779" s="91"/>
      <c r="P779" s="225">
        <f>O779*H779</f>
        <v>0</v>
      </c>
      <c r="Q779" s="225">
        <v>0</v>
      </c>
      <c r="R779" s="225">
        <f>Q779*H779</f>
        <v>0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277</v>
      </c>
      <c r="AT779" s="227" t="s">
        <v>139</v>
      </c>
      <c r="AU779" s="227" t="s">
        <v>144</v>
      </c>
      <c r="AY779" s="17" t="s">
        <v>136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144</v>
      </c>
      <c r="BK779" s="228">
        <f>ROUND(I779*H779,2)</f>
        <v>0</v>
      </c>
      <c r="BL779" s="17" t="s">
        <v>277</v>
      </c>
      <c r="BM779" s="227" t="s">
        <v>1000</v>
      </c>
    </row>
    <row r="780" s="13" customFormat="1">
      <c r="A780" s="13"/>
      <c r="B780" s="229"/>
      <c r="C780" s="230"/>
      <c r="D780" s="231" t="s">
        <v>146</v>
      </c>
      <c r="E780" s="232" t="s">
        <v>1</v>
      </c>
      <c r="F780" s="233" t="s">
        <v>1001</v>
      </c>
      <c r="G780" s="230"/>
      <c r="H780" s="232" t="s">
        <v>1</v>
      </c>
      <c r="I780" s="234"/>
      <c r="J780" s="230"/>
      <c r="K780" s="230"/>
      <c r="L780" s="235"/>
      <c r="M780" s="236"/>
      <c r="N780" s="237"/>
      <c r="O780" s="237"/>
      <c r="P780" s="237"/>
      <c r="Q780" s="237"/>
      <c r="R780" s="237"/>
      <c r="S780" s="237"/>
      <c r="T780" s="23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39" t="s">
        <v>146</v>
      </c>
      <c r="AU780" s="239" t="s">
        <v>144</v>
      </c>
      <c r="AV780" s="13" t="s">
        <v>81</v>
      </c>
      <c r="AW780" s="13" t="s">
        <v>30</v>
      </c>
      <c r="AX780" s="13" t="s">
        <v>73</v>
      </c>
      <c r="AY780" s="239" t="s">
        <v>136</v>
      </c>
    </row>
    <row r="781" s="14" customFormat="1">
      <c r="A781" s="14"/>
      <c r="B781" s="240"/>
      <c r="C781" s="241"/>
      <c r="D781" s="231" t="s">
        <v>146</v>
      </c>
      <c r="E781" s="242" t="s">
        <v>1</v>
      </c>
      <c r="F781" s="243" t="s">
        <v>180</v>
      </c>
      <c r="G781" s="241"/>
      <c r="H781" s="244">
        <v>6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146</v>
      </c>
      <c r="AU781" s="250" t="s">
        <v>144</v>
      </c>
      <c r="AV781" s="14" t="s">
        <v>144</v>
      </c>
      <c r="AW781" s="14" t="s">
        <v>30</v>
      </c>
      <c r="AX781" s="14" t="s">
        <v>73</v>
      </c>
      <c r="AY781" s="250" t="s">
        <v>136</v>
      </c>
    </row>
    <row r="782" s="13" customFormat="1">
      <c r="A782" s="13"/>
      <c r="B782" s="229"/>
      <c r="C782" s="230"/>
      <c r="D782" s="231" t="s">
        <v>146</v>
      </c>
      <c r="E782" s="232" t="s">
        <v>1</v>
      </c>
      <c r="F782" s="233" t="s">
        <v>1002</v>
      </c>
      <c r="G782" s="230"/>
      <c r="H782" s="232" t="s">
        <v>1</v>
      </c>
      <c r="I782" s="234"/>
      <c r="J782" s="230"/>
      <c r="K782" s="230"/>
      <c r="L782" s="235"/>
      <c r="M782" s="236"/>
      <c r="N782" s="237"/>
      <c r="O782" s="237"/>
      <c r="P782" s="237"/>
      <c r="Q782" s="237"/>
      <c r="R782" s="237"/>
      <c r="S782" s="237"/>
      <c r="T782" s="23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9" t="s">
        <v>146</v>
      </c>
      <c r="AU782" s="239" t="s">
        <v>144</v>
      </c>
      <c r="AV782" s="13" t="s">
        <v>81</v>
      </c>
      <c r="AW782" s="13" t="s">
        <v>30</v>
      </c>
      <c r="AX782" s="13" t="s">
        <v>73</v>
      </c>
      <c r="AY782" s="239" t="s">
        <v>136</v>
      </c>
    </row>
    <row r="783" s="14" customFormat="1">
      <c r="A783" s="14"/>
      <c r="B783" s="240"/>
      <c r="C783" s="241"/>
      <c r="D783" s="231" t="s">
        <v>146</v>
      </c>
      <c r="E783" s="242" t="s">
        <v>1</v>
      </c>
      <c r="F783" s="243" t="s">
        <v>180</v>
      </c>
      <c r="G783" s="241"/>
      <c r="H783" s="244">
        <v>6</v>
      </c>
      <c r="I783" s="245"/>
      <c r="J783" s="241"/>
      <c r="K783" s="241"/>
      <c r="L783" s="246"/>
      <c r="M783" s="247"/>
      <c r="N783" s="248"/>
      <c r="O783" s="248"/>
      <c r="P783" s="248"/>
      <c r="Q783" s="248"/>
      <c r="R783" s="248"/>
      <c r="S783" s="248"/>
      <c r="T783" s="24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0" t="s">
        <v>146</v>
      </c>
      <c r="AU783" s="250" t="s">
        <v>144</v>
      </c>
      <c r="AV783" s="14" t="s">
        <v>144</v>
      </c>
      <c r="AW783" s="14" t="s">
        <v>30</v>
      </c>
      <c r="AX783" s="14" t="s">
        <v>73</v>
      </c>
      <c r="AY783" s="250" t="s">
        <v>136</v>
      </c>
    </row>
    <row r="784" s="15" customFormat="1">
      <c r="A784" s="15"/>
      <c r="B784" s="251"/>
      <c r="C784" s="252"/>
      <c r="D784" s="231" t="s">
        <v>146</v>
      </c>
      <c r="E784" s="253" t="s">
        <v>1</v>
      </c>
      <c r="F784" s="254" t="s">
        <v>159</v>
      </c>
      <c r="G784" s="252"/>
      <c r="H784" s="255">
        <v>12</v>
      </c>
      <c r="I784" s="256"/>
      <c r="J784" s="252"/>
      <c r="K784" s="252"/>
      <c r="L784" s="257"/>
      <c r="M784" s="258"/>
      <c r="N784" s="259"/>
      <c r="O784" s="259"/>
      <c r="P784" s="259"/>
      <c r="Q784" s="259"/>
      <c r="R784" s="259"/>
      <c r="S784" s="259"/>
      <c r="T784" s="26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61" t="s">
        <v>146</v>
      </c>
      <c r="AU784" s="261" t="s">
        <v>144</v>
      </c>
      <c r="AV784" s="15" t="s">
        <v>143</v>
      </c>
      <c r="AW784" s="15" t="s">
        <v>30</v>
      </c>
      <c r="AX784" s="15" t="s">
        <v>81</v>
      </c>
      <c r="AY784" s="261" t="s">
        <v>136</v>
      </c>
    </row>
    <row r="785" s="2" customFormat="1" ht="16.5" customHeight="1">
      <c r="A785" s="38"/>
      <c r="B785" s="39"/>
      <c r="C785" s="215" t="s">
        <v>1003</v>
      </c>
      <c r="D785" s="215" t="s">
        <v>139</v>
      </c>
      <c r="E785" s="216" t="s">
        <v>1004</v>
      </c>
      <c r="F785" s="217" t="s">
        <v>1005</v>
      </c>
      <c r="G785" s="218" t="s">
        <v>176</v>
      </c>
      <c r="H785" s="219">
        <v>6.7199999999999998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0.023800000000000002</v>
      </c>
      <c r="T785" s="226">
        <f>S785*H785</f>
        <v>0.159936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277</v>
      </c>
      <c r="AT785" s="227" t="s">
        <v>139</v>
      </c>
      <c r="AU785" s="227" t="s">
        <v>144</v>
      </c>
      <c r="AY785" s="17" t="s">
        <v>136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144</v>
      </c>
      <c r="BK785" s="228">
        <f>ROUND(I785*H785,2)</f>
        <v>0</v>
      </c>
      <c r="BL785" s="17" t="s">
        <v>277</v>
      </c>
      <c r="BM785" s="227" t="s">
        <v>1006</v>
      </c>
    </row>
    <row r="786" s="13" customFormat="1">
      <c r="A786" s="13"/>
      <c r="B786" s="229"/>
      <c r="C786" s="230"/>
      <c r="D786" s="231" t="s">
        <v>146</v>
      </c>
      <c r="E786" s="232" t="s">
        <v>1</v>
      </c>
      <c r="F786" s="233" t="s">
        <v>1007</v>
      </c>
      <c r="G786" s="230"/>
      <c r="H786" s="232" t="s">
        <v>1</v>
      </c>
      <c r="I786" s="234"/>
      <c r="J786" s="230"/>
      <c r="K786" s="230"/>
      <c r="L786" s="235"/>
      <c r="M786" s="236"/>
      <c r="N786" s="237"/>
      <c r="O786" s="237"/>
      <c r="P786" s="237"/>
      <c r="Q786" s="237"/>
      <c r="R786" s="237"/>
      <c r="S786" s="237"/>
      <c r="T786" s="238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9" t="s">
        <v>146</v>
      </c>
      <c r="AU786" s="239" t="s">
        <v>144</v>
      </c>
      <c r="AV786" s="13" t="s">
        <v>81</v>
      </c>
      <c r="AW786" s="13" t="s">
        <v>30</v>
      </c>
      <c r="AX786" s="13" t="s">
        <v>73</v>
      </c>
      <c r="AY786" s="239" t="s">
        <v>136</v>
      </c>
    </row>
    <row r="787" s="14" customFormat="1">
      <c r="A787" s="14"/>
      <c r="B787" s="240"/>
      <c r="C787" s="241"/>
      <c r="D787" s="231" t="s">
        <v>146</v>
      </c>
      <c r="E787" s="242" t="s">
        <v>1</v>
      </c>
      <c r="F787" s="243" t="s">
        <v>1008</v>
      </c>
      <c r="G787" s="241"/>
      <c r="H787" s="244">
        <v>2.8799999999999999</v>
      </c>
      <c r="I787" s="245"/>
      <c r="J787" s="241"/>
      <c r="K787" s="241"/>
      <c r="L787" s="246"/>
      <c r="M787" s="247"/>
      <c r="N787" s="248"/>
      <c r="O787" s="248"/>
      <c r="P787" s="248"/>
      <c r="Q787" s="248"/>
      <c r="R787" s="248"/>
      <c r="S787" s="248"/>
      <c r="T787" s="249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0" t="s">
        <v>146</v>
      </c>
      <c r="AU787" s="250" t="s">
        <v>144</v>
      </c>
      <c r="AV787" s="14" t="s">
        <v>144</v>
      </c>
      <c r="AW787" s="14" t="s">
        <v>30</v>
      </c>
      <c r="AX787" s="14" t="s">
        <v>73</v>
      </c>
      <c r="AY787" s="250" t="s">
        <v>136</v>
      </c>
    </row>
    <row r="788" s="13" customFormat="1">
      <c r="A788" s="13"/>
      <c r="B788" s="229"/>
      <c r="C788" s="230"/>
      <c r="D788" s="231" t="s">
        <v>146</v>
      </c>
      <c r="E788" s="232" t="s">
        <v>1</v>
      </c>
      <c r="F788" s="233" t="s">
        <v>1009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146</v>
      </c>
      <c r="AU788" s="239" t="s">
        <v>144</v>
      </c>
      <c r="AV788" s="13" t="s">
        <v>81</v>
      </c>
      <c r="AW788" s="13" t="s">
        <v>30</v>
      </c>
      <c r="AX788" s="13" t="s">
        <v>73</v>
      </c>
      <c r="AY788" s="239" t="s">
        <v>136</v>
      </c>
    </row>
    <row r="789" s="14" customFormat="1">
      <c r="A789" s="14"/>
      <c r="B789" s="240"/>
      <c r="C789" s="241"/>
      <c r="D789" s="231" t="s">
        <v>146</v>
      </c>
      <c r="E789" s="242" t="s">
        <v>1</v>
      </c>
      <c r="F789" s="243" t="s">
        <v>1010</v>
      </c>
      <c r="G789" s="241"/>
      <c r="H789" s="244">
        <v>3.8399999999999999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146</v>
      </c>
      <c r="AU789" s="250" t="s">
        <v>144</v>
      </c>
      <c r="AV789" s="14" t="s">
        <v>144</v>
      </c>
      <c r="AW789" s="14" t="s">
        <v>30</v>
      </c>
      <c r="AX789" s="14" t="s">
        <v>73</v>
      </c>
      <c r="AY789" s="250" t="s">
        <v>136</v>
      </c>
    </row>
    <row r="790" s="15" customFormat="1">
      <c r="A790" s="15"/>
      <c r="B790" s="251"/>
      <c r="C790" s="252"/>
      <c r="D790" s="231" t="s">
        <v>146</v>
      </c>
      <c r="E790" s="253" t="s">
        <v>1</v>
      </c>
      <c r="F790" s="254" t="s">
        <v>159</v>
      </c>
      <c r="G790" s="252"/>
      <c r="H790" s="255">
        <v>6.7199999999999998</v>
      </c>
      <c r="I790" s="256"/>
      <c r="J790" s="252"/>
      <c r="K790" s="252"/>
      <c r="L790" s="257"/>
      <c r="M790" s="258"/>
      <c r="N790" s="259"/>
      <c r="O790" s="259"/>
      <c r="P790" s="259"/>
      <c r="Q790" s="259"/>
      <c r="R790" s="259"/>
      <c r="S790" s="259"/>
      <c r="T790" s="260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1" t="s">
        <v>146</v>
      </c>
      <c r="AU790" s="261" t="s">
        <v>144</v>
      </c>
      <c r="AV790" s="15" t="s">
        <v>143</v>
      </c>
      <c r="AW790" s="15" t="s">
        <v>30</v>
      </c>
      <c r="AX790" s="15" t="s">
        <v>81</v>
      </c>
      <c r="AY790" s="261" t="s">
        <v>136</v>
      </c>
    </row>
    <row r="791" s="2" customFormat="1" ht="24.15" customHeight="1">
      <c r="A791" s="38"/>
      <c r="B791" s="39"/>
      <c r="C791" s="215" t="s">
        <v>1011</v>
      </c>
      <c r="D791" s="215" t="s">
        <v>139</v>
      </c>
      <c r="E791" s="216" t="s">
        <v>1012</v>
      </c>
      <c r="F791" s="217" t="s">
        <v>1013</v>
      </c>
      <c r="G791" s="218" t="s">
        <v>176</v>
      </c>
      <c r="H791" s="219">
        <v>6.7199999999999998</v>
      </c>
      <c r="I791" s="220"/>
      <c r="J791" s="221">
        <f>ROUND(I791*H791,2)</f>
        <v>0</v>
      </c>
      <c r="K791" s="222"/>
      <c r="L791" s="44"/>
      <c r="M791" s="223" t="s">
        <v>1</v>
      </c>
      <c r="N791" s="224" t="s">
        <v>39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277</v>
      </c>
      <c r="AT791" s="227" t="s">
        <v>139</v>
      </c>
      <c r="AU791" s="227" t="s">
        <v>144</v>
      </c>
      <c r="AY791" s="17" t="s">
        <v>136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144</v>
      </c>
      <c r="BK791" s="228">
        <f>ROUND(I791*H791,2)</f>
        <v>0</v>
      </c>
      <c r="BL791" s="17" t="s">
        <v>277</v>
      </c>
      <c r="BM791" s="227" t="s">
        <v>1014</v>
      </c>
    </row>
    <row r="792" s="2" customFormat="1" ht="24.15" customHeight="1">
      <c r="A792" s="38"/>
      <c r="B792" s="39"/>
      <c r="C792" s="215" t="s">
        <v>1015</v>
      </c>
      <c r="D792" s="215" t="s">
        <v>139</v>
      </c>
      <c r="E792" s="216" t="s">
        <v>1016</v>
      </c>
      <c r="F792" s="217" t="s">
        <v>1017</v>
      </c>
      <c r="G792" s="218" t="s">
        <v>176</v>
      </c>
      <c r="H792" s="219">
        <v>6.7199999999999998</v>
      </c>
      <c r="I792" s="220"/>
      <c r="J792" s="221">
        <f>ROUND(I792*H792,2)</f>
        <v>0</v>
      </c>
      <c r="K792" s="222"/>
      <c r="L792" s="44"/>
      <c r="M792" s="223" t="s">
        <v>1</v>
      </c>
      <c r="N792" s="224" t="s">
        <v>39</v>
      </c>
      <c r="O792" s="91"/>
      <c r="P792" s="225">
        <f>O792*H792</f>
        <v>0</v>
      </c>
      <c r="Q792" s="225">
        <v>0</v>
      </c>
      <c r="R792" s="225">
        <f>Q792*H792</f>
        <v>0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277</v>
      </c>
      <c r="AT792" s="227" t="s">
        <v>139</v>
      </c>
      <c r="AU792" s="227" t="s">
        <v>144</v>
      </c>
      <c r="AY792" s="17" t="s">
        <v>136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144</v>
      </c>
      <c r="BK792" s="228">
        <f>ROUND(I792*H792,2)</f>
        <v>0</v>
      </c>
      <c r="BL792" s="17" t="s">
        <v>277</v>
      </c>
      <c r="BM792" s="227" t="s">
        <v>1018</v>
      </c>
    </row>
    <row r="793" s="2" customFormat="1" ht="21.75" customHeight="1">
      <c r="A793" s="38"/>
      <c r="B793" s="39"/>
      <c r="C793" s="215" t="s">
        <v>1019</v>
      </c>
      <c r="D793" s="215" t="s">
        <v>139</v>
      </c>
      <c r="E793" s="216" t="s">
        <v>1020</v>
      </c>
      <c r="F793" s="217" t="s">
        <v>1021</v>
      </c>
      <c r="G793" s="218" t="s">
        <v>170</v>
      </c>
      <c r="H793" s="219">
        <v>1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8.0000000000000007E-05</v>
      </c>
      <c r="R793" s="225">
        <f>Q793*H793</f>
        <v>8.0000000000000007E-05</v>
      </c>
      <c r="S793" s="225">
        <v>0.0135</v>
      </c>
      <c r="T793" s="226">
        <f>S793*H793</f>
        <v>0.0135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277</v>
      </c>
      <c r="AT793" s="227" t="s">
        <v>139</v>
      </c>
      <c r="AU793" s="227" t="s">
        <v>144</v>
      </c>
      <c r="AY793" s="17" t="s">
        <v>136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144</v>
      </c>
      <c r="BK793" s="228">
        <f>ROUND(I793*H793,2)</f>
        <v>0</v>
      </c>
      <c r="BL793" s="17" t="s">
        <v>277</v>
      </c>
      <c r="BM793" s="227" t="s">
        <v>1022</v>
      </c>
    </row>
    <row r="794" s="13" customFormat="1">
      <c r="A794" s="13"/>
      <c r="B794" s="229"/>
      <c r="C794" s="230"/>
      <c r="D794" s="231" t="s">
        <v>146</v>
      </c>
      <c r="E794" s="232" t="s">
        <v>1</v>
      </c>
      <c r="F794" s="233" t="s">
        <v>364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146</v>
      </c>
      <c r="AU794" s="239" t="s">
        <v>144</v>
      </c>
      <c r="AV794" s="13" t="s">
        <v>81</v>
      </c>
      <c r="AW794" s="13" t="s">
        <v>30</v>
      </c>
      <c r="AX794" s="13" t="s">
        <v>73</v>
      </c>
      <c r="AY794" s="239" t="s">
        <v>136</v>
      </c>
    </row>
    <row r="795" s="14" customFormat="1">
      <c r="A795" s="14"/>
      <c r="B795" s="240"/>
      <c r="C795" s="241"/>
      <c r="D795" s="231" t="s">
        <v>146</v>
      </c>
      <c r="E795" s="242" t="s">
        <v>1</v>
      </c>
      <c r="F795" s="243" t="s">
        <v>81</v>
      </c>
      <c r="G795" s="241"/>
      <c r="H795" s="244">
        <v>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146</v>
      </c>
      <c r="AU795" s="250" t="s">
        <v>144</v>
      </c>
      <c r="AV795" s="14" t="s">
        <v>144</v>
      </c>
      <c r="AW795" s="14" t="s">
        <v>30</v>
      </c>
      <c r="AX795" s="14" t="s">
        <v>81</v>
      </c>
      <c r="AY795" s="250" t="s">
        <v>136</v>
      </c>
    </row>
    <row r="796" s="2" customFormat="1" ht="24.15" customHeight="1">
      <c r="A796" s="38"/>
      <c r="B796" s="39"/>
      <c r="C796" s="215" t="s">
        <v>1023</v>
      </c>
      <c r="D796" s="215" t="s">
        <v>139</v>
      </c>
      <c r="E796" s="216" t="s">
        <v>1024</v>
      </c>
      <c r="F796" s="217" t="s">
        <v>1025</v>
      </c>
      <c r="G796" s="218" t="s">
        <v>170</v>
      </c>
      <c r="H796" s="219">
        <v>1</v>
      </c>
      <c r="I796" s="220"/>
      <c r="J796" s="221">
        <f>ROUND(I796*H796,2)</f>
        <v>0</v>
      </c>
      <c r="K796" s="222"/>
      <c r="L796" s="44"/>
      <c r="M796" s="223" t="s">
        <v>1</v>
      </c>
      <c r="N796" s="224" t="s">
        <v>39</v>
      </c>
      <c r="O796" s="91"/>
      <c r="P796" s="225">
        <f>O796*H796</f>
        <v>0</v>
      </c>
      <c r="Q796" s="225">
        <v>0</v>
      </c>
      <c r="R796" s="225">
        <f>Q796*H796</f>
        <v>0</v>
      </c>
      <c r="S796" s="225">
        <v>0</v>
      </c>
      <c r="T796" s="226">
        <f>S796*H796</f>
        <v>0</v>
      </c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R796" s="227" t="s">
        <v>277</v>
      </c>
      <c r="AT796" s="227" t="s">
        <v>139</v>
      </c>
      <c r="AU796" s="227" t="s">
        <v>144</v>
      </c>
      <c r="AY796" s="17" t="s">
        <v>136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17" t="s">
        <v>144</v>
      </c>
      <c r="BK796" s="228">
        <f>ROUND(I796*H796,2)</f>
        <v>0</v>
      </c>
      <c r="BL796" s="17" t="s">
        <v>277</v>
      </c>
      <c r="BM796" s="227" t="s">
        <v>1026</v>
      </c>
    </row>
    <row r="797" s="13" customFormat="1">
      <c r="A797" s="13"/>
      <c r="B797" s="229"/>
      <c r="C797" s="230"/>
      <c r="D797" s="231" t="s">
        <v>146</v>
      </c>
      <c r="E797" s="232" t="s">
        <v>1</v>
      </c>
      <c r="F797" s="233" t="s">
        <v>364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146</v>
      </c>
      <c r="AU797" s="239" t="s">
        <v>144</v>
      </c>
      <c r="AV797" s="13" t="s">
        <v>81</v>
      </c>
      <c r="AW797" s="13" t="s">
        <v>30</v>
      </c>
      <c r="AX797" s="13" t="s">
        <v>73</v>
      </c>
      <c r="AY797" s="239" t="s">
        <v>136</v>
      </c>
    </row>
    <row r="798" s="14" customFormat="1">
      <c r="A798" s="14"/>
      <c r="B798" s="240"/>
      <c r="C798" s="241"/>
      <c r="D798" s="231" t="s">
        <v>146</v>
      </c>
      <c r="E798" s="242" t="s">
        <v>1</v>
      </c>
      <c r="F798" s="243" t="s">
        <v>81</v>
      </c>
      <c r="G798" s="241"/>
      <c r="H798" s="244">
        <v>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146</v>
      </c>
      <c r="AU798" s="250" t="s">
        <v>144</v>
      </c>
      <c r="AV798" s="14" t="s">
        <v>144</v>
      </c>
      <c r="AW798" s="14" t="s">
        <v>30</v>
      </c>
      <c r="AX798" s="14" t="s">
        <v>81</v>
      </c>
      <c r="AY798" s="250" t="s">
        <v>136</v>
      </c>
    </row>
    <row r="799" s="2" customFormat="1" ht="24.15" customHeight="1">
      <c r="A799" s="38"/>
      <c r="B799" s="39"/>
      <c r="C799" s="262" t="s">
        <v>1027</v>
      </c>
      <c r="D799" s="262" t="s">
        <v>160</v>
      </c>
      <c r="E799" s="263" t="s">
        <v>1028</v>
      </c>
      <c r="F799" s="264" t="s">
        <v>1029</v>
      </c>
      <c r="G799" s="265" t="s">
        <v>170</v>
      </c>
      <c r="H799" s="266">
        <v>1</v>
      </c>
      <c r="I799" s="267"/>
      <c r="J799" s="268">
        <f>ROUND(I799*H799,2)</f>
        <v>0</v>
      </c>
      <c r="K799" s="269"/>
      <c r="L799" s="270"/>
      <c r="M799" s="271" t="s">
        <v>1</v>
      </c>
      <c r="N799" s="272" t="s">
        <v>39</v>
      </c>
      <c r="O799" s="91"/>
      <c r="P799" s="225">
        <f>O799*H799</f>
        <v>0</v>
      </c>
      <c r="Q799" s="225">
        <v>0.0095999999999999992</v>
      </c>
      <c r="R799" s="225">
        <f>Q799*H799</f>
        <v>0.0095999999999999992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354</v>
      </c>
      <c r="AT799" s="227" t="s">
        <v>160</v>
      </c>
      <c r="AU799" s="227" t="s">
        <v>144</v>
      </c>
      <c r="AY799" s="17" t="s">
        <v>136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144</v>
      </c>
      <c r="BK799" s="228">
        <f>ROUND(I799*H799,2)</f>
        <v>0</v>
      </c>
      <c r="BL799" s="17" t="s">
        <v>277</v>
      </c>
      <c r="BM799" s="227" t="s">
        <v>1030</v>
      </c>
    </row>
    <row r="800" s="13" customFormat="1">
      <c r="A800" s="13"/>
      <c r="B800" s="229"/>
      <c r="C800" s="230"/>
      <c r="D800" s="231" t="s">
        <v>146</v>
      </c>
      <c r="E800" s="232" t="s">
        <v>1</v>
      </c>
      <c r="F800" s="233" t="s">
        <v>364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146</v>
      </c>
      <c r="AU800" s="239" t="s">
        <v>144</v>
      </c>
      <c r="AV800" s="13" t="s">
        <v>81</v>
      </c>
      <c r="AW800" s="13" t="s">
        <v>30</v>
      </c>
      <c r="AX800" s="13" t="s">
        <v>73</v>
      </c>
      <c r="AY800" s="239" t="s">
        <v>136</v>
      </c>
    </row>
    <row r="801" s="14" customFormat="1">
      <c r="A801" s="14"/>
      <c r="B801" s="240"/>
      <c r="C801" s="241"/>
      <c r="D801" s="231" t="s">
        <v>146</v>
      </c>
      <c r="E801" s="242" t="s">
        <v>1</v>
      </c>
      <c r="F801" s="243" t="s">
        <v>81</v>
      </c>
      <c r="G801" s="241"/>
      <c r="H801" s="244">
        <v>1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146</v>
      </c>
      <c r="AU801" s="250" t="s">
        <v>144</v>
      </c>
      <c r="AV801" s="14" t="s">
        <v>144</v>
      </c>
      <c r="AW801" s="14" t="s">
        <v>30</v>
      </c>
      <c r="AX801" s="14" t="s">
        <v>81</v>
      </c>
      <c r="AY801" s="250" t="s">
        <v>136</v>
      </c>
    </row>
    <row r="802" s="2" customFormat="1" ht="21.75" customHeight="1">
      <c r="A802" s="38"/>
      <c r="B802" s="39"/>
      <c r="C802" s="215" t="s">
        <v>1031</v>
      </c>
      <c r="D802" s="215" t="s">
        <v>139</v>
      </c>
      <c r="E802" s="216" t="s">
        <v>1032</v>
      </c>
      <c r="F802" s="217" t="s">
        <v>1033</v>
      </c>
      <c r="G802" s="218" t="s">
        <v>176</v>
      </c>
      <c r="H802" s="219">
        <v>6.7199999999999998</v>
      </c>
      <c r="I802" s="220"/>
      <c r="J802" s="221">
        <f>ROUND(I802*H802,2)</f>
        <v>0</v>
      </c>
      <c r="K802" s="222"/>
      <c r="L802" s="44"/>
      <c r="M802" s="223" t="s">
        <v>1</v>
      </c>
      <c r="N802" s="224" t="s">
        <v>39</v>
      </c>
      <c r="O802" s="91"/>
      <c r="P802" s="225">
        <f>O802*H802</f>
        <v>0</v>
      </c>
      <c r="Q802" s="225">
        <v>0</v>
      </c>
      <c r="R802" s="225">
        <f>Q802*H802</f>
        <v>0</v>
      </c>
      <c r="S802" s="225">
        <v>0</v>
      </c>
      <c r="T802" s="226">
        <f>S802*H802</f>
        <v>0</v>
      </c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R802" s="227" t="s">
        <v>277</v>
      </c>
      <c r="AT802" s="227" t="s">
        <v>139</v>
      </c>
      <c r="AU802" s="227" t="s">
        <v>144</v>
      </c>
      <c r="AY802" s="17" t="s">
        <v>136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17" t="s">
        <v>144</v>
      </c>
      <c r="BK802" s="228">
        <f>ROUND(I802*H802,2)</f>
        <v>0</v>
      </c>
      <c r="BL802" s="17" t="s">
        <v>277</v>
      </c>
      <c r="BM802" s="227" t="s">
        <v>1034</v>
      </c>
    </row>
    <row r="803" s="13" customFormat="1">
      <c r="A803" s="13"/>
      <c r="B803" s="229"/>
      <c r="C803" s="230"/>
      <c r="D803" s="231" t="s">
        <v>146</v>
      </c>
      <c r="E803" s="232" t="s">
        <v>1</v>
      </c>
      <c r="F803" s="233" t="s">
        <v>1007</v>
      </c>
      <c r="G803" s="230"/>
      <c r="H803" s="232" t="s">
        <v>1</v>
      </c>
      <c r="I803" s="234"/>
      <c r="J803" s="230"/>
      <c r="K803" s="230"/>
      <c r="L803" s="235"/>
      <c r="M803" s="236"/>
      <c r="N803" s="237"/>
      <c r="O803" s="237"/>
      <c r="P803" s="237"/>
      <c r="Q803" s="237"/>
      <c r="R803" s="237"/>
      <c r="S803" s="237"/>
      <c r="T803" s="23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9" t="s">
        <v>146</v>
      </c>
      <c r="AU803" s="239" t="s">
        <v>144</v>
      </c>
      <c r="AV803" s="13" t="s">
        <v>81</v>
      </c>
      <c r="AW803" s="13" t="s">
        <v>30</v>
      </c>
      <c r="AX803" s="13" t="s">
        <v>73</v>
      </c>
      <c r="AY803" s="239" t="s">
        <v>136</v>
      </c>
    </row>
    <row r="804" s="14" customFormat="1">
      <c r="A804" s="14"/>
      <c r="B804" s="240"/>
      <c r="C804" s="241"/>
      <c r="D804" s="231" t="s">
        <v>146</v>
      </c>
      <c r="E804" s="242" t="s">
        <v>1</v>
      </c>
      <c r="F804" s="243" t="s">
        <v>1008</v>
      </c>
      <c r="G804" s="241"/>
      <c r="H804" s="244">
        <v>2.8799999999999999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146</v>
      </c>
      <c r="AU804" s="250" t="s">
        <v>144</v>
      </c>
      <c r="AV804" s="14" t="s">
        <v>144</v>
      </c>
      <c r="AW804" s="14" t="s">
        <v>30</v>
      </c>
      <c r="AX804" s="14" t="s">
        <v>73</v>
      </c>
      <c r="AY804" s="250" t="s">
        <v>136</v>
      </c>
    </row>
    <row r="805" s="13" customFormat="1">
      <c r="A805" s="13"/>
      <c r="B805" s="229"/>
      <c r="C805" s="230"/>
      <c r="D805" s="231" t="s">
        <v>146</v>
      </c>
      <c r="E805" s="232" t="s">
        <v>1</v>
      </c>
      <c r="F805" s="233" t="s">
        <v>1009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146</v>
      </c>
      <c r="AU805" s="239" t="s">
        <v>144</v>
      </c>
      <c r="AV805" s="13" t="s">
        <v>81</v>
      </c>
      <c r="AW805" s="13" t="s">
        <v>30</v>
      </c>
      <c r="AX805" s="13" t="s">
        <v>73</v>
      </c>
      <c r="AY805" s="239" t="s">
        <v>136</v>
      </c>
    </row>
    <row r="806" s="14" customFormat="1">
      <c r="A806" s="14"/>
      <c r="B806" s="240"/>
      <c r="C806" s="241"/>
      <c r="D806" s="231" t="s">
        <v>146</v>
      </c>
      <c r="E806" s="242" t="s">
        <v>1</v>
      </c>
      <c r="F806" s="243" t="s">
        <v>1010</v>
      </c>
      <c r="G806" s="241"/>
      <c r="H806" s="244">
        <v>3.8399999999999999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146</v>
      </c>
      <c r="AU806" s="250" t="s">
        <v>144</v>
      </c>
      <c r="AV806" s="14" t="s">
        <v>144</v>
      </c>
      <c r="AW806" s="14" t="s">
        <v>30</v>
      </c>
      <c r="AX806" s="14" t="s">
        <v>73</v>
      </c>
      <c r="AY806" s="250" t="s">
        <v>136</v>
      </c>
    </row>
    <row r="807" s="15" customFormat="1">
      <c r="A807" s="15"/>
      <c r="B807" s="251"/>
      <c r="C807" s="252"/>
      <c r="D807" s="231" t="s">
        <v>146</v>
      </c>
      <c r="E807" s="253" t="s">
        <v>1</v>
      </c>
      <c r="F807" s="254" t="s">
        <v>159</v>
      </c>
      <c r="G807" s="252"/>
      <c r="H807" s="255">
        <v>6.7199999999999998</v>
      </c>
      <c r="I807" s="256"/>
      <c r="J807" s="252"/>
      <c r="K807" s="252"/>
      <c r="L807" s="257"/>
      <c r="M807" s="258"/>
      <c r="N807" s="259"/>
      <c r="O807" s="259"/>
      <c r="P807" s="259"/>
      <c r="Q807" s="259"/>
      <c r="R807" s="259"/>
      <c r="S807" s="259"/>
      <c r="T807" s="260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1" t="s">
        <v>146</v>
      </c>
      <c r="AU807" s="261" t="s">
        <v>144</v>
      </c>
      <c r="AV807" s="15" t="s">
        <v>143</v>
      </c>
      <c r="AW807" s="15" t="s">
        <v>30</v>
      </c>
      <c r="AX807" s="15" t="s">
        <v>81</v>
      </c>
      <c r="AY807" s="261" t="s">
        <v>136</v>
      </c>
    </row>
    <row r="808" s="2" customFormat="1" ht="21.75" customHeight="1">
      <c r="A808" s="38"/>
      <c r="B808" s="39"/>
      <c r="C808" s="215" t="s">
        <v>1035</v>
      </c>
      <c r="D808" s="215" t="s">
        <v>139</v>
      </c>
      <c r="E808" s="216" t="s">
        <v>1036</v>
      </c>
      <c r="F808" s="217" t="s">
        <v>1037</v>
      </c>
      <c r="G808" s="218" t="s">
        <v>176</v>
      </c>
      <c r="H808" s="219">
        <v>6.7199999999999998</v>
      </c>
      <c r="I808" s="220"/>
      <c r="J808" s="221">
        <f>ROUND(I808*H808,2)</f>
        <v>0</v>
      </c>
      <c r="K808" s="222"/>
      <c r="L808" s="44"/>
      <c r="M808" s="223" t="s">
        <v>1</v>
      </c>
      <c r="N808" s="224" t="s">
        <v>39</v>
      </c>
      <c r="O808" s="91"/>
      <c r="P808" s="225">
        <f>O808*H808</f>
        <v>0</v>
      </c>
      <c r="Q808" s="225">
        <v>0</v>
      </c>
      <c r="R808" s="225">
        <f>Q808*H808</f>
        <v>0</v>
      </c>
      <c r="S808" s="225">
        <v>0</v>
      </c>
      <c r="T808" s="226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7" t="s">
        <v>277</v>
      </c>
      <c r="AT808" s="227" t="s">
        <v>139</v>
      </c>
      <c r="AU808" s="227" t="s">
        <v>144</v>
      </c>
      <c r="AY808" s="17" t="s">
        <v>136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17" t="s">
        <v>144</v>
      </c>
      <c r="BK808" s="228">
        <f>ROUND(I808*H808,2)</f>
        <v>0</v>
      </c>
      <c r="BL808" s="17" t="s">
        <v>277</v>
      </c>
      <c r="BM808" s="227" t="s">
        <v>1038</v>
      </c>
    </row>
    <row r="809" s="13" customFormat="1">
      <c r="A809" s="13"/>
      <c r="B809" s="229"/>
      <c r="C809" s="230"/>
      <c r="D809" s="231" t="s">
        <v>146</v>
      </c>
      <c r="E809" s="232" t="s">
        <v>1</v>
      </c>
      <c r="F809" s="233" t="s">
        <v>1007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146</v>
      </c>
      <c r="AU809" s="239" t="s">
        <v>144</v>
      </c>
      <c r="AV809" s="13" t="s">
        <v>81</v>
      </c>
      <c r="AW809" s="13" t="s">
        <v>30</v>
      </c>
      <c r="AX809" s="13" t="s">
        <v>73</v>
      </c>
      <c r="AY809" s="239" t="s">
        <v>136</v>
      </c>
    </row>
    <row r="810" s="14" customFormat="1">
      <c r="A810" s="14"/>
      <c r="B810" s="240"/>
      <c r="C810" s="241"/>
      <c r="D810" s="231" t="s">
        <v>146</v>
      </c>
      <c r="E810" s="242" t="s">
        <v>1</v>
      </c>
      <c r="F810" s="243" t="s">
        <v>1008</v>
      </c>
      <c r="G810" s="241"/>
      <c r="H810" s="244">
        <v>2.8799999999999999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146</v>
      </c>
      <c r="AU810" s="250" t="s">
        <v>144</v>
      </c>
      <c r="AV810" s="14" t="s">
        <v>144</v>
      </c>
      <c r="AW810" s="14" t="s">
        <v>30</v>
      </c>
      <c r="AX810" s="14" t="s">
        <v>73</v>
      </c>
      <c r="AY810" s="250" t="s">
        <v>136</v>
      </c>
    </row>
    <row r="811" s="13" customFormat="1">
      <c r="A811" s="13"/>
      <c r="B811" s="229"/>
      <c r="C811" s="230"/>
      <c r="D811" s="231" t="s">
        <v>146</v>
      </c>
      <c r="E811" s="232" t="s">
        <v>1</v>
      </c>
      <c r="F811" s="233" t="s">
        <v>1009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146</v>
      </c>
      <c r="AU811" s="239" t="s">
        <v>144</v>
      </c>
      <c r="AV811" s="13" t="s">
        <v>81</v>
      </c>
      <c r="AW811" s="13" t="s">
        <v>30</v>
      </c>
      <c r="AX811" s="13" t="s">
        <v>73</v>
      </c>
      <c r="AY811" s="239" t="s">
        <v>136</v>
      </c>
    </row>
    <row r="812" s="14" customFormat="1">
      <c r="A812" s="14"/>
      <c r="B812" s="240"/>
      <c r="C812" s="241"/>
      <c r="D812" s="231" t="s">
        <v>146</v>
      </c>
      <c r="E812" s="242" t="s">
        <v>1</v>
      </c>
      <c r="F812" s="243" t="s">
        <v>1010</v>
      </c>
      <c r="G812" s="241"/>
      <c r="H812" s="244">
        <v>3.8399999999999999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146</v>
      </c>
      <c r="AU812" s="250" t="s">
        <v>144</v>
      </c>
      <c r="AV812" s="14" t="s">
        <v>144</v>
      </c>
      <c r="AW812" s="14" t="s">
        <v>30</v>
      </c>
      <c r="AX812" s="14" t="s">
        <v>73</v>
      </c>
      <c r="AY812" s="250" t="s">
        <v>136</v>
      </c>
    </row>
    <row r="813" s="15" customFormat="1">
      <c r="A813" s="15"/>
      <c r="B813" s="251"/>
      <c r="C813" s="252"/>
      <c r="D813" s="231" t="s">
        <v>146</v>
      </c>
      <c r="E813" s="253" t="s">
        <v>1</v>
      </c>
      <c r="F813" s="254" t="s">
        <v>159</v>
      </c>
      <c r="G813" s="252"/>
      <c r="H813" s="255">
        <v>6.7199999999999998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61" t="s">
        <v>146</v>
      </c>
      <c r="AU813" s="261" t="s">
        <v>144</v>
      </c>
      <c r="AV813" s="15" t="s">
        <v>143</v>
      </c>
      <c r="AW813" s="15" t="s">
        <v>30</v>
      </c>
      <c r="AX813" s="15" t="s">
        <v>81</v>
      </c>
      <c r="AY813" s="261" t="s">
        <v>136</v>
      </c>
    </row>
    <row r="814" s="2" customFormat="1" ht="16.5" customHeight="1">
      <c r="A814" s="38"/>
      <c r="B814" s="39"/>
      <c r="C814" s="215" t="s">
        <v>1039</v>
      </c>
      <c r="D814" s="215" t="s">
        <v>139</v>
      </c>
      <c r="E814" s="216" t="s">
        <v>1040</v>
      </c>
      <c r="F814" s="217" t="s">
        <v>1041</v>
      </c>
      <c r="G814" s="218" t="s">
        <v>170</v>
      </c>
      <c r="H814" s="219">
        <v>3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277</v>
      </c>
      <c r="AT814" s="227" t="s">
        <v>139</v>
      </c>
      <c r="AU814" s="227" t="s">
        <v>144</v>
      </c>
      <c r="AY814" s="17" t="s">
        <v>136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144</v>
      </c>
      <c r="BK814" s="228">
        <f>ROUND(I814*H814,2)</f>
        <v>0</v>
      </c>
      <c r="BL814" s="17" t="s">
        <v>277</v>
      </c>
      <c r="BM814" s="227" t="s">
        <v>1042</v>
      </c>
    </row>
    <row r="815" s="2" customFormat="1" ht="16.5" customHeight="1">
      <c r="A815" s="38"/>
      <c r="B815" s="39"/>
      <c r="C815" s="215" t="s">
        <v>1043</v>
      </c>
      <c r="D815" s="215" t="s">
        <v>139</v>
      </c>
      <c r="E815" s="216" t="s">
        <v>1044</v>
      </c>
      <c r="F815" s="217" t="s">
        <v>1045</v>
      </c>
      <c r="G815" s="218" t="s">
        <v>176</v>
      </c>
      <c r="H815" s="219">
        <v>7.452</v>
      </c>
      <c r="I815" s="220"/>
      <c r="J815" s="221">
        <f>ROUND(I815*H815,2)</f>
        <v>0</v>
      </c>
      <c r="K815" s="222"/>
      <c r="L815" s="44"/>
      <c r="M815" s="223" t="s">
        <v>1</v>
      </c>
      <c r="N815" s="224" t="s">
        <v>39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277</v>
      </c>
      <c r="AT815" s="227" t="s">
        <v>139</v>
      </c>
      <c r="AU815" s="227" t="s">
        <v>144</v>
      </c>
      <c r="AY815" s="17" t="s">
        <v>136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144</v>
      </c>
      <c r="BK815" s="228">
        <f>ROUND(I815*H815,2)</f>
        <v>0</v>
      </c>
      <c r="BL815" s="17" t="s">
        <v>277</v>
      </c>
      <c r="BM815" s="227" t="s">
        <v>1046</v>
      </c>
    </row>
    <row r="816" s="13" customFormat="1">
      <c r="A816" s="13"/>
      <c r="B816" s="229"/>
      <c r="C816" s="230"/>
      <c r="D816" s="231" t="s">
        <v>146</v>
      </c>
      <c r="E816" s="232" t="s">
        <v>1</v>
      </c>
      <c r="F816" s="233" t="s">
        <v>1007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146</v>
      </c>
      <c r="AU816" s="239" t="s">
        <v>144</v>
      </c>
      <c r="AV816" s="13" t="s">
        <v>81</v>
      </c>
      <c r="AW816" s="13" t="s">
        <v>30</v>
      </c>
      <c r="AX816" s="13" t="s">
        <v>73</v>
      </c>
      <c r="AY816" s="239" t="s">
        <v>136</v>
      </c>
    </row>
    <row r="817" s="14" customFormat="1">
      <c r="A817" s="14"/>
      <c r="B817" s="240"/>
      <c r="C817" s="241"/>
      <c r="D817" s="231" t="s">
        <v>146</v>
      </c>
      <c r="E817" s="242" t="s">
        <v>1</v>
      </c>
      <c r="F817" s="243" t="s">
        <v>1008</v>
      </c>
      <c r="G817" s="241"/>
      <c r="H817" s="244">
        <v>2.8799999999999999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146</v>
      </c>
      <c r="AU817" s="250" t="s">
        <v>144</v>
      </c>
      <c r="AV817" s="14" t="s">
        <v>144</v>
      </c>
      <c r="AW817" s="14" t="s">
        <v>30</v>
      </c>
      <c r="AX817" s="14" t="s">
        <v>73</v>
      </c>
      <c r="AY817" s="250" t="s">
        <v>136</v>
      </c>
    </row>
    <row r="818" s="13" customFormat="1">
      <c r="A818" s="13"/>
      <c r="B818" s="229"/>
      <c r="C818" s="230"/>
      <c r="D818" s="231" t="s">
        <v>146</v>
      </c>
      <c r="E818" s="232" t="s">
        <v>1</v>
      </c>
      <c r="F818" s="233" t="s">
        <v>1009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146</v>
      </c>
      <c r="AU818" s="239" t="s">
        <v>144</v>
      </c>
      <c r="AV818" s="13" t="s">
        <v>81</v>
      </c>
      <c r="AW818" s="13" t="s">
        <v>30</v>
      </c>
      <c r="AX818" s="13" t="s">
        <v>73</v>
      </c>
      <c r="AY818" s="239" t="s">
        <v>136</v>
      </c>
    </row>
    <row r="819" s="14" customFormat="1">
      <c r="A819" s="14"/>
      <c r="B819" s="240"/>
      <c r="C819" s="241"/>
      <c r="D819" s="231" t="s">
        <v>146</v>
      </c>
      <c r="E819" s="242" t="s">
        <v>1</v>
      </c>
      <c r="F819" s="243" t="s">
        <v>1010</v>
      </c>
      <c r="G819" s="241"/>
      <c r="H819" s="244">
        <v>3.8399999999999999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146</v>
      </c>
      <c r="AU819" s="250" t="s">
        <v>144</v>
      </c>
      <c r="AV819" s="14" t="s">
        <v>144</v>
      </c>
      <c r="AW819" s="14" t="s">
        <v>30</v>
      </c>
      <c r="AX819" s="14" t="s">
        <v>73</v>
      </c>
      <c r="AY819" s="250" t="s">
        <v>136</v>
      </c>
    </row>
    <row r="820" s="13" customFormat="1">
      <c r="A820" s="13"/>
      <c r="B820" s="229"/>
      <c r="C820" s="230"/>
      <c r="D820" s="231" t="s">
        <v>146</v>
      </c>
      <c r="E820" s="232" t="s">
        <v>1</v>
      </c>
      <c r="F820" s="233" t="s">
        <v>334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146</v>
      </c>
      <c r="AU820" s="239" t="s">
        <v>144</v>
      </c>
      <c r="AV820" s="13" t="s">
        <v>81</v>
      </c>
      <c r="AW820" s="13" t="s">
        <v>30</v>
      </c>
      <c r="AX820" s="13" t="s">
        <v>73</v>
      </c>
      <c r="AY820" s="239" t="s">
        <v>136</v>
      </c>
    </row>
    <row r="821" s="14" customFormat="1">
      <c r="A821" s="14"/>
      <c r="B821" s="240"/>
      <c r="C821" s="241"/>
      <c r="D821" s="231" t="s">
        <v>146</v>
      </c>
      <c r="E821" s="242" t="s">
        <v>1</v>
      </c>
      <c r="F821" s="243" t="s">
        <v>1047</v>
      </c>
      <c r="G821" s="241"/>
      <c r="H821" s="244">
        <v>0.73199999999999998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146</v>
      </c>
      <c r="AU821" s="250" t="s">
        <v>144</v>
      </c>
      <c r="AV821" s="14" t="s">
        <v>144</v>
      </c>
      <c r="AW821" s="14" t="s">
        <v>30</v>
      </c>
      <c r="AX821" s="14" t="s">
        <v>73</v>
      </c>
      <c r="AY821" s="250" t="s">
        <v>136</v>
      </c>
    </row>
    <row r="822" s="15" customFormat="1">
      <c r="A822" s="15"/>
      <c r="B822" s="251"/>
      <c r="C822" s="252"/>
      <c r="D822" s="231" t="s">
        <v>146</v>
      </c>
      <c r="E822" s="253" t="s">
        <v>1</v>
      </c>
      <c r="F822" s="254" t="s">
        <v>159</v>
      </c>
      <c r="G822" s="252"/>
      <c r="H822" s="255">
        <v>7.452</v>
      </c>
      <c r="I822" s="256"/>
      <c r="J822" s="252"/>
      <c r="K822" s="252"/>
      <c r="L822" s="257"/>
      <c r="M822" s="258"/>
      <c r="N822" s="259"/>
      <c r="O822" s="259"/>
      <c r="P822" s="259"/>
      <c r="Q822" s="259"/>
      <c r="R822" s="259"/>
      <c r="S822" s="259"/>
      <c r="T822" s="260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1" t="s">
        <v>146</v>
      </c>
      <c r="AU822" s="261" t="s">
        <v>144</v>
      </c>
      <c r="AV822" s="15" t="s">
        <v>143</v>
      </c>
      <c r="AW822" s="15" t="s">
        <v>30</v>
      </c>
      <c r="AX822" s="15" t="s">
        <v>81</v>
      </c>
      <c r="AY822" s="261" t="s">
        <v>136</v>
      </c>
    </row>
    <row r="823" s="2" customFormat="1" ht="21.75" customHeight="1">
      <c r="A823" s="38"/>
      <c r="B823" s="39"/>
      <c r="C823" s="215" t="s">
        <v>1048</v>
      </c>
      <c r="D823" s="215" t="s">
        <v>139</v>
      </c>
      <c r="E823" s="216" t="s">
        <v>1049</v>
      </c>
      <c r="F823" s="217" t="s">
        <v>1050</v>
      </c>
      <c r="G823" s="218" t="s">
        <v>176</v>
      </c>
      <c r="H823" s="219">
        <v>6.7199999999999998</v>
      </c>
      <c r="I823" s="220"/>
      <c r="J823" s="221">
        <f>ROUND(I823*H823,2)</f>
        <v>0</v>
      </c>
      <c r="K823" s="222"/>
      <c r="L823" s="44"/>
      <c r="M823" s="223" t="s">
        <v>1</v>
      </c>
      <c r="N823" s="224" t="s">
        <v>39</v>
      </c>
      <c r="O823" s="91"/>
      <c r="P823" s="225">
        <f>O823*H823</f>
        <v>0</v>
      </c>
      <c r="Q823" s="225">
        <v>0</v>
      </c>
      <c r="R823" s="225">
        <f>Q823*H823</f>
        <v>0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277</v>
      </c>
      <c r="AT823" s="227" t="s">
        <v>139</v>
      </c>
      <c r="AU823" s="227" t="s">
        <v>144</v>
      </c>
      <c r="AY823" s="17" t="s">
        <v>136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144</v>
      </c>
      <c r="BK823" s="228">
        <f>ROUND(I823*H823,2)</f>
        <v>0</v>
      </c>
      <c r="BL823" s="17" t="s">
        <v>277</v>
      </c>
      <c r="BM823" s="227" t="s">
        <v>1051</v>
      </c>
    </row>
    <row r="824" s="13" customFormat="1">
      <c r="A824" s="13"/>
      <c r="B824" s="229"/>
      <c r="C824" s="230"/>
      <c r="D824" s="231" t="s">
        <v>146</v>
      </c>
      <c r="E824" s="232" t="s">
        <v>1</v>
      </c>
      <c r="F824" s="233" t="s">
        <v>1007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146</v>
      </c>
      <c r="AU824" s="239" t="s">
        <v>144</v>
      </c>
      <c r="AV824" s="13" t="s">
        <v>81</v>
      </c>
      <c r="AW824" s="13" t="s">
        <v>30</v>
      </c>
      <c r="AX824" s="13" t="s">
        <v>73</v>
      </c>
      <c r="AY824" s="239" t="s">
        <v>136</v>
      </c>
    </row>
    <row r="825" s="14" customFormat="1">
      <c r="A825" s="14"/>
      <c r="B825" s="240"/>
      <c r="C825" s="241"/>
      <c r="D825" s="231" t="s">
        <v>146</v>
      </c>
      <c r="E825" s="242" t="s">
        <v>1</v>
      </c>
      <c r="F825" s="243" t="s">
        <v>1008</v>
      </c>
      <c r="G825" s="241"/>
      <c r="H825" s="244">
        <v>2.8799999999999999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146</v>
      </c>
      <c r="AU825" s="250" t="s">
        <v>144</v>
      </c>
      <c r="AV825" s="14" t="s">
        <v>144</v>
      </c>
      <c r="AW825" s="14" t="s">
        <v>30</v>
      </c>
      <c r="AX825" s="14" t="s">
        <v>73</v>
      </c>
      <c r="AY825" s="250" t="s">
        <v>136</v>
      </c>
    </row>
    <row r="826" s="13" customFormat="1">
      <c r="A826" s="13"/>
      <c r="B826" s="229"/>
      <c r="C826" s="230"/>
      <c r="D826" s="231" t="s">
        <v>146</v>
      </c>
      <c r="E826" s="232" t="s">
        <v>1</v>
      </c>
      <c r="F826" s="233" t="s">
        <v>1009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146</v>
      </c>
      <c r="AU826" s="239" t="s">
        <v>144</v>
      </c>
      <c r="AV826" s="13" t="s">
        <v>81</v>
      </c>
      <c r="AW826" s="13" t="s">
        <v>30</v>
      </c>
      <c r="AX826" s="13" t="s">
        <v>73</v>
      </c>
      <c r="AY826" s="239" t="s">
        <v>136</v>
      </c>
    </row>
    <row r="827" s="14" customFormat="1">
      <c r="A827" s="14"/>
      <c r="B827" s="240"/>
      <c r="C827" s="241"/>
      <c r="D827" s="231" t="s">
        <v>146</v>
      </c>
      <c r="E827" s="242" t="s">
        <v>1</v>
      </c>
      <c r="F827" s="243" t="s">
        <v>1010</v>
      </c>
      <c r="G827" s="241"/>
      <c r="H827" s="244">
        <v>3.8399999999999999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146</v>
      </c>
      <c r="AU827" s="250" t="s">
        <v>144</v>
      </c>
      <c r="AV827" s="14" t="s">
        <v>144</v>
      </c>
      <c r="AW827" s="14" t="s">
        <v>30</v>
      </c>
      <c r="AX827" s="14" t="s">
        <v>73</v>
      </c>
      <c r="AY827" s="250" t="s">
        <v>136</v>
      </c>
    </row>
    <row r="828" s="15" customFormat="1">
      <c r="A828" s="15"/>
      <c r="B828" s="251"/>
      <c r="C828" s="252"/>
      <c r="D828" s="231" t="s">
        <v>146</v>
      </c>
      <c r="E828" s="253" t="s">
        <v>1</v>
      </c>
      <c r="F828" s="254" t="s">
        <v>159</v>
      </c>
      <c r="G828" s="252"/>
      <c r="H828" s="255">
        <v>6.7199999999999998</v>
      </c>
      <c r="I828" s="256"/>
      <c r="J828" s="252"/>
      <c r="K828" s="252"/>
      <c r="L828" s="257"/>
      <c r="M828" s="258"/>
      <c r="N828" s="259"/>
      <c r="O828" s="259"/>
      <c r="P828" s="259"/>
      <c r="Q828" s="259"/>
      <c r="R828" s="259"/>
      <c r="S828" s="259"/>
      <c r="T828" s="260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1" t="s">
        <v>146</v>
      </c>
      <c r="AU828" s="261" t="s">
        <v>144</v>
      </c>
      <c r="AV828" s="15" t="s">
        <v>143</v>
      </c>
      <c r="AW828" s="15" t="s">
        <v>30</v>
      </c>
      <c r="AX828" s="15" t="s">
        <v>81</v>
      </c>
      <c r="AY828" s="261" t="s">
        <v>136</v>
      </c>
    </row>
    <row r="829" s="2" customFormat="1" ht="16.5" customHeight="1">
      <c r="A829" s="38"/>
      <c r="B829" s="39"/>
      <c r="C829" s="215" t="s">
        <v>1052</v>
      </c>
      <c r="D829" s="215" t="s">
        <v>139</v>
      </c>
      <c r="E829" s="216" t="s">
        <v>1053</v>
      </c>
      <c r="F829" s="217" t="s">
        <v>1054</v>
      </c>
      <c r="G829" s="218" t="s">
        <v>176</v>
      </c>
      <c r="H829" s="219">
        <v>7.452</v>
      </c>
      <c r="I829" s="220"/>
      <c r="J829" s="221">
        <f>ROUND(I829*H829,2)</f>
        <v>0</v>
      </c>
      <c r="K829" s="222"/>
      <c r="L829" s="44"/>
      <c r="M829" s="223" t="s">
        <v>1</v>
      </c>
      <c r="N829" s="224" t="s">
        <v>39</v>
      </c>
      <c r="O829" s="91"/>
      <c r="P829" s="225">
        <f>O829*H829</f>
        <v>0</v>
      </c>
      <c r="Q829" s="225">
        <v>0</v>
      </c>
      <c r="R829" s="225">
        <f>Q829*H829</f>
        <v>0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277</v>
      </c>
      <c r="AT829" s="227" t="s">
        <v>139</v>
      </c>
      <c r="AU829" s="227" t="s">
        <v>144</v>
      </c>
      <c r="AY829" s="17" t="s">
        <v>136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144</v>
      </c>
      <c r="BK829" s="228">
        <f>ROUND(I829*H829,2)</f>
        <v>0</v>
      </c>
      <c r="BL829" s="17" t="s">
        <v>277</v>
      </c>
      <c r="BM829" s="227" t="s">
        <v>1055</v>
      </c>
    </row>
    <row r="830" s="13" customFormat="1">
      <c r="A830" s="13"/>
      <c r="B830" s="229"/>
      <c r="C830" s="230"/>
      <c r="D830" s="231" t="s">
        <v>146</v>
      </c>
      <c r="E830" s="232" t="s">
        <v>1</v>
      </c>
      <c r="F830" s="233" t="s">
        <v>1007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146</v>
      </c>
      <c r="AU830" s="239" t="s">
        <v>144</v>
      </c>
      <c r="AV830" s="13" t="s">
        <v>81</v>
      </c>
      <c r="AW830" s="13" t="s">
        <v>30</v>
      </c>
      <c r="AX830" s="13" t="s">
        <v>73</v>
      </c>
      <c r="AY830" s="239" t="s">
        <v>136</v>
      </c>
    </row>
    <row r="831" s="14" customFormat="1">
      <c r="A831" s="14"/>
      <c r="B831" s="240"/>
      <c r="C831" s="241"/>
      <c r="D831" s="231" t="s">
        <v>146</v>
      </c>
      <c r="E831" s="242" t="s">
        <v>1</v>
      </c>
      <c r="F831" s="243" t="s">
        <v>1008</v>
      </c>
      <c r="G831" s="241"/>
      <c r="H831" s="244">
        <v>2.8799999999999999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146</v>
      </c>
      <c r="AU831" s="250" t="s">
        <v>144</v>
      </c>
      <c r="AV831" s="14" t="s">
        <v>144</v>
      </c>
      <c r="AW831" s="14" t="s">
        <v>30</v>
      </c>
      <c r="AX831" s="14" t="s">
        <v>73</v>
      </c>
      <c r="AY831" s="250" t="s">
        <v>136</v>
      </c>
    </row>
    <row r="832" s="13" customFormat="1">
      <c r="A832" s="13"/>
      <c r="B832" s="229"/>
      <c r="C832" s="230"/>
      <c r="D832" s="231" t="s">
        <v>146</v>
      </c>
      <c r="E832" s="232" t="s">
        <v>1</v>
      </c>
      <c r="F832" s="233" t="s">
        <v>1009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146</v>
      </c>
      <c r="AU832" s="239" t="s">
        <v>144</v>
      </c>
      <c r="AV832" s="13" t="s">
        <v>81</v>
      </c>
      <c r="AW832" s="13" t="s">
        <v>30</v>
      </c>
      <c r="AX832" s="13" t="s">
        <v>73</v>
      </c>
      <c r="AY832" s="239" t="s">
        <v>136</v>
      </c>
    </row>
    <row r="833" s="14" customFormat="1">
      <c r="A833" s="14"/>
      <c r="B833" s="240"/>
      <c r="C833" s="241"/>
      <c r="D833" s="231" t="s">
        <v>146</v>
      </c>
      <c r="E833" s="242" t="s">
        <v>1</v>
      </c>
      <c r="F833" s="243" t="s">
        <v>1010</v>
      </c>
      <c r="G833" s="241"/>
      <c r="H833" s="244">
        <v>3.8399999999999999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146</v>
      </c>
      <c r="AU833" s="250" t="s">
        <v>144</v>
      </c>
      <c r="AV833" s="14" t="s">
        <v>144</v>
      </c>
      <c r="AW833" s="14" t="s">
        <v>30</v>
      </c>
      <c r="AX833" s="14" t="s">
        <v>73</v>
      </c>
      <c r="AY833" s="250" t="s">
        <v>136</v>
      </c>
    </row>
    <row r="834" s="13" customFormat="1">
      <c r="A834" s="13"/>
      <c r="B834" s="229"/>
      <c r="C834" s="230"/>
      <c r="D834" s="231" t="s">
        <v>146</v>
      </c>
      <c r="E834" s="232" t="s">
        <v>1</v>
      </c>
      <c r="F834" s="233" t="s">
        <v>334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146</v>
      </c>
      <c r="AU834" s="239" t="s">
        <v>144</v>
      </c>
      <c r="AV834" s="13" t="s">
        <v>81</v>
      </c>
      <c r="AW834" s="13" t="s">
        <v>30</v>
      </c>
      <c r="AX834" s="13" t="s">
        <v>73</v>
      </c>
      <c r="AY834" s="239" t="s">
        <v>136</v>
      </c>
    </row>
    <row r="835" s="14" customFormat="1">
      <c r="A835" s="14"/>
      <c r="B835" s="240"/>
      <c r="C835" s="241"/>
      <c r="D835" s="231" t="s">
        <v>146</v>
      </c>
      <c r="E835" s="242" t="s">
        <v>1</v>
      </c>
      <c r="F835" s="243" t="s">
        <v>1047</v>
      </c>
      <c r="G835" s="241"/>
      <c r="H835" s="244">
        <v>0.73199999999999998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146</v>
      </c>
      <c r="AU835" s="250" t="s">
        <v>144</v>
      </c>
      <c r="AV835" s="14" t="s">
        <v>144</v>
      </c>
      <c r="AW835" s="14" t="s">
        <v>30</v>
      </c>
      <c r="AX835" s="14" t="s">
        <v>73</v>
      </c>
      <c r="AY835" s="250" t="s">
        <v>136</v>
      </c>
    </row>
    <row r="836" s="15" customFormat="1">
      <c r="A836" s="15"/>
      <c r="B836" s="251"/>
      <c r="C836" s="252"/>
      <c r="D836" s="231" t="s">
        <v>146</v>
      </c>
      <c r="E836" s="253" t="s">
        <v>1</v>
      </c>
      <c r="F836" s="254" t="s">
        <v>159</v>
      </c>
      <c r="G836" s="252"/>
      <c r="H836" s="255">
        <v>7.452</v>
      </c>
      <c r="I836" s="256"/>
      <c r="J836" s="252"/>
      <c r="K836" s="252"/>
      <c r="L836" s="257"/>
      <c r="M836" s="258"/>
      <c r="N836" s="259"/>
      <c r="O836" s="259"/>
      <c r="P836" s="259"/>
      <c r="Q836" s="259"/>
      <c r="R836" s="259"/>
      <c r="S836" s="259"/>
      <c r="T836" s="260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61" t="s">
        <v>146</v>
      </c>
      <c r="AU836" s="261" t="s">
        <v>144</v>
      </c>
      <c r="AV836" s="15" t="s">
        <v>143</v>
      </c>
      <c r="AW836" s="15" t="s">
        <v>30</v>
      </c>
      <c r="AX836" s="15" t="s">
        <v>81</v>
      </c>
      <c r="AY836" s="261" t="s">
        <v>136</v>
      </c>
    </row>
    <row r="837" s="2" customFormat="1" ht="24.15" customHeight="1">
      <c r="A837" s="38"/>
      <c r="B837" s="39"/>
      <c r="C837" s="215" t="s">
        <v>1056</v>
      </c>
      <c r="D837" s="215" t="s">
        <v>139</v>
      </c>
      <c r="E837" s="216" t="s">
        <v>1057</v>
      </c>
      <c r="F837" s="217" t="s">
        <v>1058</v>
      </c>
      <c r="G837" s="218" t="s">
        <v>151</v>
      </c>
      <c r="H837" s="219">
        <v>0.01</v>
      </c>
      <c r="I837" s="220"/>
      <c r="J837" s="221">
        <f>ROUND(I837*H837,2)</f>
        <v>0</v>
      </c>
      <c r="K837" s="222"/>
      <c r="L837" s="44"/>
      <c r="M837" s="223" t="s">
        <v>1</v>
      </c>
      <c r="N837" s="224" t="s">
        <v>39</v>
      </c>
      <c r="O837" s="91"/>
      <c r="P837" s="225">
        <f>O837*H837</f>
        <v>0</v>
      </c>
      <c r="Q837" s="225">
        <v>0</v>
      </c>
      <c r="R837" s="225">
        <f>Q837*H837</f>
        <v>0</v>
      </c>
      <c r="S837" s="225">
        <v>0</v>
      </c>
      <c r="T837" s="226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27" t="s">
        <v>277</v>
      </c>
      <c r="AT837" s="227" t="s">
        <v>139</v>
      </c>
      <c r="AU837" s="227" t="s">
        <v>144</v>
      </c>
      <c r="AY837" s="17" t="s">
        <v>136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17" t="s">
        <v>144</v>
      </c>
      <c r="BK837" s="228">
        <f>ROUND(I837*H837,2)</f>
        <v>0</v>
      </c>
      <c r="BL837" s="17" t="s">
        <v>277</v>
      </c>
      <c r="BM837" s="227" t="s">
        <v>1059</v>
      </c>
    </row>
    <row r="838" s="2" customFormat="1" ht="33" customHeight="1">
      <c r="A838" s="38"/>
      <c r="B838" s="39"/>
      <c r="C838" s="215" t="s">
        <v>1060</v>
      </c>
      <c r="D838" s="215" t="s">
        <v>139</v>
      </c>
      <c r="E838" s="216" t="s">
        <v>1061</v>
      </c>
      <c r="F838" s="217" t="s">
        <v>1062</v>
      </c>
      <c r="G838" s="218" t="s">
        <v>151</v>
      </c>
      <c r="H838" s="219">
        <v>0.02</v>
      </c>
      <c r="I838" s="220"/>
      <c r="J838" s="221">
        <f>ROUND(I838*H838,2)</f>
        <v>0</v>
      </c>
      <c r="K838" s="222"/>
      <c r="L838" s="44"/>
      <c r="M838" s="223" t="s">
        <v>1</v>
      </c>
      <c r="N838" s="224" t="s">
        <v>39</v>
      </c>
      <c r="O838" s="91"/>
      <c r="P838" s="225">
        <f>O838*H838</f>
        <v>0</v>
      </c>
      <c r="Q838" s="225">
        <v>0</v>
      </c>
      <c r="R838" s="225">
        <f>Q838*H838</f>
        <v>0</v>
      </c>
      <c r="S838" s="225">
        <v>0</v>
      </c>
      <c r="T838" s="226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227" t="s">
        <v>277</v>
      </c>
      <c r="AT838" s="227" t="s">
        <v>139</v>
      </c>
      <c r="AU838" s="227" t="s">
        <v>144</v>
      </c>
      <c r="AY838" s="17" t="s">
        <v>136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17" t="s">
        <v>144</v>
      </c>
      <c r="BK838" s="228">
        <f>ROUND(I838*H838,2)</f>
        <v>0</v>
      </c>
      <c r="BL838" s="17" t="s">
        <v>277</v>
      </c>
      <c r="BM838" s="227" t="s">
        <v>1063</v>
      </c>
    </row>
    <row r="839" s="14" customFormat="1">
      <c r="A839" s="14"/>
      <c r="B839" s="240"/>
      <c r="C839" s="241"/>
      <c r="D839" s="231" t="s">
        <v>146</v>
      </c>
      <c r="E839" s="241"/>
      <c r="F839" s="243" t="s">
        <v>1064</v>
      </c>
      <c r="G839" s="241"/>
      <c r="H839" s="244">
        <v>0.02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146</v>
      </c>
      <c r="AU839" s="250" t="s">
        <v>144</v>
      </c>
      <c r="AV839" s="14" t="s">
        <v>144</v>
      </c>
      <c r="AW839" s="14" t="s">
        <v>4</v>
      </c>
      <c r="AX839" s="14" t="s">
        <v>81</v>
      </c>
      <c r="AY839" s="250" t="s">
        <v>136</v>
      </c>
    </row>
    <row r="840" s="12" customFormat="1" ht="22.8" customHeight="1">
      <c r="A840" s="12"/>
      <c r="B840" s="199"/>
      <c r="C840" s="200"/>
      <c r="D840" s="201" t="s">
        <v>72</v>
      </c>
      <c r="E840" s="213" t="s">
        <v>1065</v>
      </c>
      <c r="F840" s="213" t="s">
        <v>1066</v>
      </c>
      <c r="G840" s="200"/>
      <c r="H840" s="200"/>
      <c r="I840" s="203"/>
      <c r="J840" s="214">
        <f>BK840</f>
        <v>0</v>
      </c>
      <c r="K840" s="200"/>
      <c r="L840" s="205"/>
      <c r="M840" s="206"/>
      <c r="N840" s="207"/>
      <c r="O840" s="207"/>
      <c r="P840" s="208">
        <f>SUM(P841:P1093)</f>
        <v>0</v>
      </c>
      <c r="Q840" s="207"/>
      <c r="R840" s="208">
        <f>SUM(R841:R1093)</f>
        <v>0.026690000000000002</v>
      </c>
      <c r="S840" s="207"/>
      <c r="T840" s="209">
        <f>SUM(T841:T1093)</f>
        <v>0.029329999999999998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10" t="s">
        <v>144</v>
      </c>
      <c r="AT840" s="211" t="s">
        <v>72</v>
      </c>
      <c r="AU840" s="211" t="s">
        <v>81</v>
      </c>
      <c r="AY840" s="210" t="s">
        <v>136</v>
      </c>
      <c r="BK840" s="212">
        <f>SUM(BK841:BK1093)</f>
        <v>0</v>
      </c>
    </row>
    <row r="841" s="2" customFormat="1" ht="16.5" customHeight="1">
      <c r="A841" s="38"/>
      <c r="B841" s="39"/>
      <c r="C841" s="215" t="s">
        <v>1067</v>
      </c>
      <c r="D841" s="215" t="s">
        <v>139</v>
      </c>
      <c r="E841" s="216" t="s">
        <v>1068</v>
      </c>
      <c r="F841" s="217" t="s">
        <v>1069</v>
      </c>
      <c r="G841" s="218" t="s">
        <v>999</v>
      </c>
      <c r="H841" s="219">
        <v>1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0</v>
      </c>
      <c r="R841" s="225">
        <f>Q841*H841</f>
        <v>0</v>
      </c>
      <c r="S841" s="225">
        <v>0</v>
      </c>
      <c r="T841" s="226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277</v>
      </c>
      <c r="AT841" s="227" t="s">
        <v>139</v>
      </c>
      <c r="AU841" s="227" t="s">
        <v>144</v>
      </c>
      <c r="AY841" s="17" t="s">
        <v>136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144</v>
      </c>
      <c r="BK841" s="228">
        <f>ROUND(I841*H841,2)</f>
        <v>0</v>
      </c>
      <c r="BL841" s="17" t="s">
        <v>277</v>
      </c>
      <c r="BM841" s="227" t="s">
        <v>1070</v>
      </c>
    </row>
    <row r="842" s="14" customFormat="1">
      <c r="A842" s="14"/>
      <c r="B842" s="240"/>
      <c r="C842" s="241"/>
      <c r="D842" s="231" t="s">
        <v>146</v>
      </c>
      <c r="E842" s="242" t="s">
        <v>1</v>
      </c>
      <c r="F842" s="243" t="s">
        <v>81</v>
      </c>
      <c r="G842" s="241"/>
      <c r="H842" s="244">
        <v>1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146</v>
      </c>
      <c r="AU842" s="250" t="s">
        <v>144</v>
      </c>
      <c r="AV842" s="14" t="s">
        <v>144</v>
      </c>
      <c r="AW842" s="14" t="s">
        <v>30</v>
      </c>
      <c r="AX842" s="14" t="s">
        <v>81</v>
      </c>
      <c r="AY842" s="250" t="s">
        <v>136</v>
      </c>
    </row>
    <row r="843" s="2" customFormat="1" ht="16.5" customHeight="1">
      <c r="A843" s="38"/>
      <c r="B843" s="39"/>
      <c r="C843" s="215" t="s">
        <v>1071</v>
      </c>
      <c r="D843" s="215" t="s">
        <v>139</v>
      </c>
      <c r="E843" s="216" t="s">
        <v>1072</v>
      </c>
      <c r="F843" s="217" t="s">
        <v>1073</v>
      </c>
      <c r="G843" s="218" t="s">
        <v>170</v>
      </c>
      <c r="H843" s="219">
        <v>22</v>
      </c>
      <c r="I843" s="220"/>
      <c r="J843" s="221">
        <f>ROUND(I843*H843,2)</f>
        <v>0</v>
      </c>
      <c r="K843" s="222"/>
      <c r="L843" s="44"/>
      <c r="M843" s="223" t="s">
        <v>1</v>
      </c>
      <c r="N843" s="224" t="s">
        <v>39</v>
      </c>
      <c r="O843" s="91"/>
      <c r="P843" s="225">
        <f>O843*H843</f>
        <v>0</v>
      </c>
      <c r="Q843" s="225">
        <v>0</v>
      </c>
      <c r="R843" s="225">
        <f>Q843*H843</f>
        <v>0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277</v>
      </c>
      <c r="AT843" s="227" t="s">
        <v>139</v>
      </c>
      <c r="AU843" s="227" t="s">
        <v>144</v>
      </c>
      <c r="AY843" s="17" t="s">
        <v>136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144</v>
      </c>
      <c r="BK843" s="228">
        <f>ROUND(I843*H843,2)</f>
        <v>0</v>
      </c>
      <c r="BL843" s="17" t="s">
        <v>277</v>
      </c>
      <c r="BM843" s="227" t="s">
        <v>1074</v>
      </c>
    </row>
    <row r="844" s="14" customFormat="1">
      <c r="A844" s="14"/>
      <c r="B844" s="240"/>
      <c r="C844" s="241"/>
      <c r="D844" s="231" t="s">
        <v>146</v>
      </c>
      <c r="E844" s="242" t="s">
        <v>1</v>
      </c>
      <c r="F844" s="243" t="s">
        <v>303</v>
      </c>
      <c r="G844" s="241"/>
      <c r="H844" s="244">
        <v>22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146</v>
      </c>
      <c r="AU844" s="250" t="s">
        <v>144</v>
      </c>
      <c r="AV844" s="14" t="s">
        <v>144</v>
      </c>
      <c r="AW844" s="14" t="s">
        <v>30</v>
      </c>
      <c r="AX844" s="14" t="s">
        <v>81</v>
      </c>
      <c r="AY844" s="250" t="s">
        <v>136</v>
      </c>
    </row>
    <row r="845" s="2" customFormat="1" ht="24.15" customHeight="1">
      <c r="A845" s="38"/>
      <c r="B845" s="39"/>
      <c r="C845" s="262" t="s">
        <v>1075</v>
      </c>
      <c r="D845" s="262" t="s">
        <v>160</v>
      </c>
      <c r="E845" s="263" t="s">
        <v>1076</v>
      </c>
      <c r="F845" s="264" t="s">
        <v>1077</v>
      </c>
      <c r="G845" s="265" t="s">
        <v>170</v>
      </c>
      <c r="H845" s="266">
        <v>22</v>
      </c>
      <c r="I845" s="267"/>
      <c r="J845" s="268">
        <f>ROUND(I845*H845,2)</f>
        <v>0</v>
      </c>
      <c r="K845" s="269"/>
      <c r="L845" s="270"/>
      <c r="M845" s="271" t="s">
        <v>1</v>
      </c>
      <c r="N845" s="272" t="s">
        <v>39</v>
      </c>
      <c r="O845" s="91"/>
      <c r="P845" s="225">
        <f>O845*H845</f>
        <v>0</v>
      </c>
      <c r="Q845" s="225">
        <v>9.0000000000000006E-05</v>
      </c>
      <c r="R845" s="225">
        <f>Q845*H845</f>
        <v>0.00198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354</v>
      </c>
      <c r="AT845" s="227" t="s">
        <v>160</v>
      </c>
      <c r="AU845" s="227" t="s">
        <v>144</v>
      </c>
      <c r="AY845" s="17" t="s">
        <v>136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144</v>
      </c>
      <c r="BK845" s="228">
        <f>ROUND(I845*H845,2)</f>
        <v>0</v>
      </c>
      <c r="BL845" s="17" t="s">
        <v>277</v>
      </c>
      <c r="BM845" s="227" t="s">
        <v>1078</v>
      </c>
    </row>
    <row r="846" s="14" customFormat="1">
      <c r="A846" s="14"/>
      <c r="B846" s="240"/>
      <c r="C846" s="241"/>
      <c r="D846" s="231" t="s">
        <v>146</v>
      </c>
      <c r="E846" s="242" t="s">
        <v>1</v>
      </c>
      <c r="F846" s="243" t="s">
        <v>303</v>
      </c>
      <c r="G846" s="241"/>
      <c r="H846" s="244">
        <v>22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146</v>
      </c>
      <c r="AU846" s="250" t="s">
        <v>144</v>
      </c>
      <c r="AV846" s="14" t="s">
        <v>144</v>
      </c>
      <c r="AW846" s="14" t="s">
        <v>30</v>
      </c>
      <c r="AX846" s="14" t="s">
        <v>81</v>
      </c>
      <c r="AY846" s="250" t="s">
        <v>136</v>
      </c>
    </row>
    <row r="847" s="2" customFormat="1" ht="21.75" customHeight="1">
      <c r="A847" s="38"/>
      <c r="B847" s="39"/>
      <c r="C847" s="215" t="s">
        <v>1079</v>
      </c>
      <c r="D847" s="215" t="s">
        <v>139</v>
      </c>
      <c r="E847" s="216" t="s">
        <v>1080</v>
      </c>
      <c r="F847" s="217" t="s">
        <v>1081</v>
      </c>
      <c r="G847" s="218" t="s">
        <v>170</v>
      </c>
      <c r="H847" s="219">
        <v>29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277</v>
      </c>
      <c r="AT847" s="227" t="s">
        <v>139</v>
      </c>
      <c r="AU847" s="227" t="s">
        <v>144</v>
      </c>
      <c r="AY847" s="17" t="s">
        <v>136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144</v>
      </c>
      <c r="BK847" s="228">
        <f>ROUND(I847*H847,2)</f>
        <v>0</v>
      </c>
      <c r="BL847" s="17" t="s">
        <v>277</v>
      </c>
      <c r="BM847" s="227" t="s">
        <v>1082</v>
      </c>
    </row>
    <row r="848" s="14" customFormat="1">
      <c r="A848" s="14"/>
      <c r="B848" s="240"/>
      <c r="C848" s="241"/>
      <c r="D848" s="231" t="s">
        <v>146</v>
      </c>
      <c r="E848" s="242" t="s">
        <v>1</v>
      </c>
      <c r="F848" s="243" t="s">
        <v>341</v>
      </c>
      <c r="G848" s="241"/>
      <c r="H848" s="244">
        <v>29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146</v>
      </c>
      <c r="AU848" s="250" t="s">
        <v>144</v>
      </c>
      <c r="AV848" s="14" t="s">
        <v>144</v>
      </c>
      <c r="AW848" s="14" t="s">
        <v>30</v>
      </c>
      <c r="AX848" s="14" t="s">
        <v>81</v>
      </c>
      <c r="AY848" s="250" t="s">
        <v>136</v>
      </c>
    </row>
    <row r="849" s="2" customFormat="1" ht="16.5" customHeight="1">
      <c r="A849" s="38"/>
      <c r="B849" s="39"/>
      <c r="C849" s="262" t="s">
        <v>1083</v>
      </c>
      <c r="D849" s="262" t="s">
        <v>160</v>
      </c>
      <c r="E849" s="263" t="s">
        <v>1084</v>
      </c>
      <c r="F849" s="264" t="s">
        <v>1085</v>
      </c>
      <c r="G849" s="265" t="s">
        <v>170</v>
      </c>
      <c r="H849" s="266">
        <v>29</v>
      </c>
      <c r="I849" s="267"/>
      <c r="J849" s="268">
        <f>ROUND(I849*H849,2)</f>
        <v>0</v>
      </c>
      <c r="K849" s="269"/>
      <c r="L849" s="270"/>
      <c r="M849" s="271" t="s">
        <v>1</v>
      </c>
      <c r="N849" s="272" t="s">
        <v>39</v>
      </c>
      <c r="O849" s="91"/>
      <c r="P849" s="225">
        <f>O849*H849</f>
        <v>0</v>
      </c>
      <c r="Q849" s="225">
        <v>2.0000000000000002E-05</v>
      </c>
      <c r="R849" s="225">
        <f>Q849*H849</f>
        <v>0.00058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354</v>
      </c>
      <c r="AT849" s="227" t="s">
        <v>160</v>
      </c>
      <c r="AU849" s="227" t="s">
        <v>144</v>
      </c>
      <c r="AY849" s="17" t="s">
        <v>136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144</v>
      </c>
      <c r="BK849" s="228">
        <f>ROUND(I849*H849,2)</f>
        <v>0</v>
      </c>
      <c r="BL849" s="17" t="s">
        <v>277</v>
      </c>
      <c r="BM849" s="227" t="s">
        <v>1086</v>
      </c>
    </row>
    <row r="850" s="14" customFormat="1">
      <c r="A850" s="14"/>
      <c r="B850" s="240"/>
      <c r="C850" s="241"/>
      <c r="D850" s="231" t="s">
        <v>146</v>
      </c>
      <c r="E850" s="242" t="s">
        <v>1</v>
      </c>
      <c r="F850" s="243" t="s">
        <v>341</v>
      </c>
      <c r="G850" s="241"/>
      <c r="H850" s="244">
        <v>29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146</v>
      </c>
      <c r="AU850" s="250" t="s">
        <v>144</v>
      </c>
      <c r="AV850" s="14" t="s">
        <v>144</v>
      </c>
      <c r="AW850" s="14" t="s">
        <v>30</v>
      </c>
      <c r="AX850" s="14" t="s">
        <v>81</v>
      </c>
      <c r="AY850" s="250" t="s">
        <v>136</v>
      </c>
    </row>
    <row r="851" s="2" customFormat="1" ht="24.15" customHeight="1">
      <c r="A851" s="38"/>
      <c r="B851" s="39"/>
      <c r="C851" s="215" t="s">
        <v>1087</v>
      </c>
      <c r="D851" s="215" t="s">
        <v>139</v>
      </c>
      <c r="E851" s="216" t="s">
        <v>1088</v>
      </c>
      <c r="F851" s="217" t="s">
        <v>1089</v>
      </c>
      <c r="G851" s="218" t="s">
        <v>191</v>
      </c>
      <c r="H851" s="219">
        <v>195</v>
      </c>
      <c r="I851" s="220"/>
      <c r="J851" s="221">
        <f>ROUND(I851*H851,2)</f>
        <v>0</v>
      </c>
      <c r="K851" s="222"/>
      <c r="L851" s="44"/>
      <c r="M851" s="223" t="s">
        <v>1</v>
      </c>
      <c r="N851" s="224" t="s">
        <v>39</v>
      </c>
      <c r="O851" s="91"/>
      <c r="P851" s="225">
        <f>O851*H851</f>
        <v>0</v>
      </c>
      <c r="Q851" s="225">
        <v>0</v>
      </c>
      <c r="R851" s="225">
        <f>Q851*H851</f>
        <v>0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277</v>
      </c>
      <c r="AT851" s="227" t="s">
        <v>139</v>
      </c>
      <c r="AU851" s="227" t="s">
        <v>144</v>
      </c>
      <c r="AY851" s="17" t="s">
        <v>136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144</v>
      </c>
      <c r="BK851" s="228">
        <f>ROUND(I851*H851,2)</f>
        <v>0</v>
      </c>
      <c r="BL851" s="17" t="s">
        <v>277</v>
      </c>
      <c r="BM851" s="227" t="s">
        <v>1090</v>
      </c>
    </row>
    <row r="852" s="14" customFormat="1">
      <c r="A852" s="14"/>
      <c r="B852" s="240"/>
      <c r="C852" s="241"/>
      <c r="D852" s="231" t="s">
        <v>146</v>
      </c>
      <c r="E852" s="242" t="s">
        <v>1</v>
      </c>
      <c r="F852" s="243" t="s">
        <v>1091</v>
      </c>
      <c r="G852" s="241"/>
      <c r="H852" s="244">
        <v>195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146</v>
      </c>
      <c r="AU852" s="250" t="s">
        <v>144</v>
      </c>
      <c r="AV852" s="14" t="s">
        <v>144</v>
      </c>
      <c r="AW852" s="14" t="s">
        <v>30</v>
      </c>
      <c r="AX852" s="14" t="s">
        <v>81</v>
      </c>
      <c r="AY852" s="250" t="s">
        <v>136</v>
      </c>
    </row>
    <row r="853" s="2" customFormat="1" ht="24.15" customHeight="1">
      <c r="A853" s="38"/>
      <c r="B853" s="39"/>
      <c r="C853" s="262" t="s">
        <v>1092</v>
      </c>
      <c r="D853" s="262" t="s">
        <v>160</v>
      </c>
      <c r="E853" s="263" t="s">
        <v>1093</v>
      </c>
      <c r="F853" s="264" t="s">
        <v>1094</v>
      </c>
      <c r="G853" s="265" t="s">
        <v>191</v>
      </c>
      <c r="H853" s="266">
        <v>81.599999999999994</v>
      </c>
      <c r="I853" s="267"/>
      <c r="J853" s="268">
        <f>ROUND(I853*H853,2)</f>
        <v>0</v>
      </c>
      <c r="K853" s="269"/>
      <c r="L853" s="270"/>
      <c r="M853" s="271" t="s">
        <v>1</v>
      </c>
      <c r="N853" s="272" t="s">
        <v>39</v>
      </c>
      <c r="O853" s="91"/>
      <c r="P853" s="225">
        <f>O853*H853</f>
        <v>0</v>
      </c>
      <c r="Q853" s="225">
        <v>1.0000000000000001E-05</v>
      </c>
      <c r="R853" s="225">
        <f>Q853*H853</f>
        <v>0.00081599999999999999</v>
      </c>
      <c r="S853" s="225">
        <v>0</v>
      </c>
      <c r="T853" s="226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27" t="s">
        <v>354</v>
      </c>
      <c r="AT853" s="227" t="s">
        <v>160</v>
      </c>
      <c r="AU853" s="227" t="s">
        <v>144</v>
      </c>
      <c r="AY853" s="17" t="s">
        <v>136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17" t="s">
        <v>144</v>
      </c>
      <c r="BK853" s="228">
        <f>ROUND(I853*H853,2)</f>
        <v>0</v>
      </c>
      <c r="BL853" s="17" t="s">
        <v>277</v>
      </c>
      <c r="BM853" s="227" t="s">
        <v>1095</v>
      </c>
    </row>
    <row r="854" s="13" customFormat="1">
      <c r="A854" s="13"/>
      <c r="B854" s="229"/>
      <c r="C854" s="230"/>
      <c r="D854" s="231" t="s">
        <v>146</v>
      </c>
      <c r="E854" s="232" t="s">
        <v>1</v>
      </c>
      <c r="F854" s="233" t="s">
        <v>1096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146</v>
      </c>
      <c r="AU854" s="239" t="s">
        <v>144</v>
      </c>
      <c r="AV854" s="13" t="s">
        <v>81</v>
      </c>
      <c r="AW854" s="13" t="s">
        <v>30</v>
      </c>
      <c r="AX854" s="13" t="s">
        <v>73</v>
      </c>
      <c r="AY854" s="239" t="s">
        <v>136</v>
      </c>
    </row>
    <row r="855" s="13" customFormat="1">
      <c r="A855" s="13"/>
      <c r="B855" s="229"/>
      <c r="C855" s="230"/>
      <c r="D855" s="231" t="s">
        <v>146</v>
      </c>
      <c r="E855" s="232" t="s">
        <v>1</v>
      </c>
      <c r="F855" s="233" t="s">
        <v>1097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146</v>
      </c>
      <c r="AU855" s="239" t="s">
        <v>144</v>
      </c>
      <c r="AV855" s="13" t="s">
        <v>81</v>
      </c>
      <c r="AW855" s="13" t="s">
        <v>30</v>
      </c>
      <c r="AX855" s="13" t="s">
        <v>73</v>
      </c>
      <c r="AY855" s="239" t="s">
        <v>136</v>
      </c>
    </row>
    <row r="856" s="13" customFormat="1">
      <c r="A856" s="13"/>
      <c r="B856" s="229"/>
      <c r="C856" s="230"/>
      <c r="D856" s="231" t="s">
        <v>146</v>
      </c>
      <c r="E856" s="232" t="s">
        <v>1</v>
      </c>
      <c r="F856" s="233" t="s">
        <v>385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146</v>
      </c>
      <c r="AU856" s="239" t="s">
        <v>144</v>
      </c>
      <c r="AV856" s="13" t="s">
        <v>81</v>
      </c>
      <c r="AW856" s="13" t="s">
        <v>30</v>
      </c>
      <c r="AX856" s="13" t="s">
        <v>73</v>
      </c>
      <c r="AY856" s="239" t="s">
        <v>136</v>
      </c>
    </row>
    <row r="857" s="14" customFormat="1">
      <c r="A857" s="14"/>
      <c r="B857" s="240"/>
      <c r="C857" s="241"/>
      <c r="D857" s="231" t="s">
        <v>146</v>
      </c>
      <c r="E857" s="242" t="s">
        <v>1</v>
      </c>
      <c r="F857" s="243" t="s">
        <v>277</v>
      </c>
      <c r="G857" s="241"/>
      <c r="H857" s="244">
        <v>16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146</v>
      </c>
      <c r="AU857" s="250" t="s">
        <v>144</v>
      </c>
      <c r="AV857" s="14" t="s">
        <v>144</v>
      </c>
      <c r="AW857" s="14" t="s">
        <v>30</v>
      </c>
      <c r="AX857" s="14" t="s">
        <v>73</v>
      </c>
      <c r="AY857" s="250" t="s">
        <v>136</v>
      </c>
    </row>
    <row r="858" s="13" customFormat="1">
      <c r="A858" s="13"/>
      <c r="B858" s="229"/>
      <c r="C858" s="230"/>
      <c r="D858" s="231" t="s">
        <v>146</v>
      </c>
      <c r="E858" s="232" t="s">
        <v>1</v>
      </c>
      <c r="F858" s="233" t="s">
        <v>335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146</v>
      </c>
      <c r="AU858" s="239" t="s">
        <v>144</v>
      </c>
      <c r="AV858" s="13" t="s">
        <v>81</v>
      </c>
      <c r="AW858" s="13" t="s">
        <v>30</v>
      </c>
      <c r="AX858" s="13" t="s">
        <v>73</v>
      </c>
      <c r="AY858" s="239" t="s">
        <v>136</v>
      </c>
    </row>
    <row r="859" s="14" customFormat="1">
      <c r="A859" s="14"/>
      <c r="B859" s="240"/>
      <c r="C859" s="241"/>
      <c r="D859" s="231" t="s">
        <v>146</v>
      </c>
      <c r="E859" s="242" t="s">
        <v>1</v>
      </c>
      <c r="F859" s="243" t="s">
        <v>210</v>
      </c>
      <c r="G859" s="241"/>
      <c r="H859" s="244">
        <v>10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146</v>
      </c>
      <c r="AU859" s="250" t="s">
        <v>144</v>
      </c>
      <c r="AV859" s="14" t="s">
        <v>144</v>
      </c>
      <c r="AW859" s="14" t="s">
        <v>30</v>
      </c>
      <c r="AX859" s="14" t="s">
        <v>73</v>
      </c>
      <c r="AY859" s="250" t="s">
        <v>136</v>
      </c>
    </row>
    <row r="860" s="13" customFormat="1">
      <c r="A860" s="13"/>
      <c r="B860" s="229"/>
      <c r="C860" s="230"/>
      <c r="D860" s="231" t="s">
        <v>146</v>
      </c>
      <c r="E860" s="232" t="s">
        <v>1</v>
      </c>
      <c r="F860" s="233" t="s">
        <v>1098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146</v>
      </c>
      <c r="AU860" s="239" t="s">
        <v>144</v>
      </c>
      <c r="AV860" s="13" t="s">
        <v>81</v>
      </c>
      <c r="AW860" s="13" t="s">
        <v>30</v>
      </c>
      <c r="AX860" s="13" t="s">
        <v>73</v>
      </c>
      <c r="AY860" s="239" t="s">
        <v>136</v>
      </c>
    </row>
    <row r="861" s="14" customFormat="1">
      <c r="A861" s="14"/>
      <c r="B861" s="240"/>
      <c r="C861" s="241"/>
      <c r="D861" s="231" t="s">
        <v>146</v>
      </c>
      <c r="E861" s="242" t="s">
        <v>1</v>
      </c>
      <c r="F861" s="243" t="s">
        <v>163</v>
      </c>
      <c r="G861" s="241"/>
      <c r="H861" s="244">
        <v>8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146</v>
      </c>
      <c r="AU861" s="250" t="s">
        <v>144</v>
      </c>
      <c r="AV861" s="14" t="s">
        <v>144</v>
      </c>
      <c r="AW861" s="14" t="s">
        <v>30</v>
      </c>
      <c r="AX861" s="14" t="s">
        <v>73</v>
      </c>
      <c r="AY861" s="250" t="s">
        <v>136</v>
      </c>
    </row>
    <row r="862" s="13" customFormat="1">
      <c r="A862" s="13"/>
      <c r="B862" s="229"/>
      <c r="C862" s="230"/>
      <c r="D862" s="231" t="s">
        <v>146</v>
      </c>
      <c r="E862" s="232" t="s">
        <v>1</v>
      </c>
      <c r="F862" s="233" t="s">
        <v>1099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146</v>
      </c>
      <c r="AU862" s="239" t="s">
        <v>144</v>
      </c>
      <c r="AV862" s="13" t="s">
        <v>81</v>
      </c>
      <c r="AW862" s="13" t="s">
        <v>30</v>
      </c>
      <c r="AX862" s="13" t="s">
        <v>73</v>
      </c>
      <c r="AY862" s="239" t="s">
        <v>136</v>
      </c>
    </row>
    <row r="863" s="13" customFormat="1">
      <c r="A863" s="13"/>
      <c r="B863" s="229"/>
      <c r="C863" s="230"/>
      <c r="D863" s="231" t="s">
        <v>146</v>
      </c>
      <c r="E863" s="232" t="s">
        <v>1</v>
      </c>
      <c r="F863" s="233" t="s">
        <v>1100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146</v>
      </c>
      <c r="AU863" s="239" t="s">
        <v>144</v>
      </c>
      <c r="AV863" s="13" t="s">
        <v>81</v>
      </c>
      <c r="AW863" s="13" t="s">
        <v>30</v>
      </c>
      <c r="AX863" s="13" t="s">
        <v>73</v>
      </c>
      <c r="AY863" s="239" t="s">
        <v>136</v>
      </c>
    </row>
    <row r="864" s="14" customFormat="1">
      <c r="A864" s="14"/>
      <c r="B864" s="240"/>
      <c r="C864" s="241"/>
      <c r="D864" s="231" t="s">
        <v>146</v>
      </c>
      <c r="E864" s="242" t="s">
        <v>1</v>
      </c>
      <c r="F864" s="243" t="s">
        <v>285</v>
      </c>
      <c r="G864" s="241"/>
      <c r="H864" s="244">
        <v>18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146</v>
      </c>
      <c r="AU864" s="250" t="s">
        <v>144</v>
      </c>
      <c r="AV864" s="14" t="s">
        <v>144</v>
      </c>
      <c r="AW864" s="14" t="s">
        <v>30</v>
      </c>
      <c r="AX864" s="14" t="s">
        <v>73</v>
      </c>
      <c r="AY864" s="250" t="s">
        <v>136</v>
      </c>
    </row>
    <row r="865" s="13" customFormat="1">
      <c r="A865" s="13"/>
      <c r="B865" s="229"/>
      <c r="C865" s="230"/>
      <c r="D865" s="231" t="s">
        <v>146</v>
      </c>
      <c r="E865" s="232" t="s">
        <v>1</v>
      </c>
      <c r="F865" s="233" t="s">
        <v>336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146</v>
      </c>
      <c r="AU865" s="239" t="s">
        <v>144</v>
      </c>
      <c r="AV865" s="13" t="s">
        <v>81</v>
      </c>
      <c r="AW865" s="13" t="s">
        <v>30</v>
      </c>
      <c r="AX865" s="13" t="s">
        <v>73</v>
      </c>
      <c r="AY865" s="239" t="s">
        <v>136</v>
      </c>
    </row>
    <row r="866" s="14" customFormat="1">
      <c r="A866" s="14"/>
      <c r="B866" s="240"/>
      <c r="C866" s="241"/>
      <c r="D866" s="231" t="s">
        <v>146</v>
      </c>
      <c r="E866" s="242" t="s">
        <v>1</v>
      </c>
      <c r="F866" s="243" t="s">
        <v>277</v>
      </c>
      <c r="G866" s="241"/>
      <c r="H866" s="244">
        <v>16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146</v>
      </c>
      <c r="AU866" s="250" t="s">
        <v>144</v>
      </c>
      <c r="AV866" s="14" t="s">
        <v>144</v>
      </c>
      <c r="AW866" s="14" t="s">
        <v>30</v>
      </c>
      <c r="AX866" s="14" t="s">
        <v>73</v>
      </c>
      <c r="AY866" s="250" t="s">
        <v>136</v>
      </c>
    </row>
    <row r="867" s="15" customFormat="1">
      <c r="A867" s="15"/>
      <c r="B867" s="251"/>
      <c r="C867" s="252"/>
      <c r="D867" s="231" t="s">
        <v>146</v>
      </c>
      <c r="E867" s="253" t="s">
        <v>1</v>
      </c>
      <c r="F867" s="254" t="s">
        <v>159</v>
      </c>
      <c r="G867" s="252"/>
      <c r="H867" s="255">
        <v>68</v>
      </c>
      <c r="I867" s="256"/>
      <c r="J867" s="252"/>
      <c r="K867" s="252"/>
      <c r="L867" s="257"/>
      <c r="M867" s="258"/>
      <c r="N867" s="259"/>
      <c r="O867" s="259"/>
      <c r="P867" s="259"/>
      <c r="Q867" s="259"/>
      <c r="R867" s="259"/>
      <c r="S867" s="259"/>
      <c r="T867" s="260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1" t="s">
        <v>146</v>
      </c>
      <c r="AU867" s="261" t="s">
        <v>144</v>
      </c>
      <c r="AV867" s="15" t="s">
        <v>143</v>
      </c>
      <c r="AW867" s="15" t="s">
        <v>30</v>
      </c>
      <c r="AX867" s="15" t="s">
        <v>81</v>
      </c>
      <c r="AY867" s="261" t="s">
        <v>136</v>
      </c>
    </row>
    <row r="868" s="14" customFormat="1">
      <c r="A868" s="14"/>
      <c r="B868" s="240"/>
      <c r="C868" s="241"/>
      <c r="D868" s="231" t="s">
        <v>146</v>
      </c>
      <c r="E868" s="241"/>
      <c r="F868" s="243" t="s">
        <v>1101</v>
      </c>
      <c r="G868" s="241"/>
      <c r="H868" s="244">
        <v>81.599999999999994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146</v>
      </c>
      <c r="AU868" s="250" t="s">
        <v>144</v>
      </c>
      <c r="AV868" s="14" t="s">
        <v>144</v>
      </c>
      <c r="AW868" s="14" t="s">
        <v>4</v>
      </c>
      <c r="AX868" s="14" t="s">
        <v>81</v>
      </c>
      <c r="AY868" s="250" t="s">
        <v>136</v>
      </c>
    </row>
    <row r="869" s="2" customFormat="1" ht="24.15" customHeight="1">
      <c r="A869" s="38"/>
      <c r="B869" s="39"/>
      <c r="C869" s="262" t="s">
        <v>1102</v>
      </c>
      <c r="D869" s="262" t="s">
        <v>160</v>
      </c>
      <c r="E869" s="263" t="s">
        <v>1103</v>
      </c>
      <c r="F869" s="264" t="s">
        <v>1104</v>
      </c>
      <c r="G869" s="265" t="s">
        <v>191</v>
      </c>
      <c r="H869" s="266">
        <v>152.40000000000001</v>
      </c>
      <c r="I869" s="267"/>
      <c r="J869" s="268">
        <f>ROUND(I869*H869,2)</f>
        <v>0</v>
      </c>
      <c r="K869" s="269"/>
      <c r="L869" s="270"/>
      <c r="M869" s="271" t="s">
        <v>1</v>
      </c>
      <c r="N869" s="272" t="s">
        <v>39</v>
      </c>
      <c r="O869" s="91"/>
      <c r="P869" s="225">
        <f>O869*H869</f>
        <v>0</v>
      </c>
      <c r="Q869" s="225">
        <v>1.0000000000000001E-05</v>
      </c>
      <c r="R869" s="225">
        <f>Q869*H869</f>
        <v>0.0015240000000000002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354</v>
      </c>
      <c r="AT869" s="227" t="s">
        <v>160</v>
      </c>
      <c r="AU869" s="227" t="s">
        <v>144</v>
      </c>
      <c r="AY869" s="17" t="s">
        <v>136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144</v>
      </c>
      <c r="BK869" s="228">
        <f>ROUND(I869*H869,2)</f>
        <v>0</v>
      </c>
      <c r="BL869" s="17" t="s">
        <v>277</v>
      </c>
      <c r="BM869" s="227" t="s">
        <v>1105</v>
      </c>
    </row>
    <row r="870" s="13" customFormat="1">
      <c r="A870" s="13"/>
      <c r="B870" s="229"/>
      <c r="C870" s="230"/>
      <c r="D870" s="231" t="s">
        <v>146</v>
      </c>
      <c r="E870" s="232" t="s">
        <v>1</v>
      </c>
      <c r="F870" s="233" t="s">
        <v>1106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146</v>
      </c>
      <c r="AU870" s="239" t="s">
        <v>144</v>
      </c>
      <c r="AV870" s="13" t="s">
        <v>81</v>
      </c>
      <c r="AW870" s="13" t="s">
        <v>30</v>
      </c>
      <c r="AX870" s="13" t="s">
        <v>73</v>
      </c>
      <c r="AY870" s="239" t="s">
        <v>136</v>
      </c>
    </row>
    <row r="871" s="13" customFormat="1">
      <c r="A871" s="13"/>
      <c r="B871" s="229"/>
      <c r="C871" s="230"/>
      <c r="D871" s="231" t="s">
        <v>146</v>
      </c>
      <c r="E871" s="232" t="s">
        <v>1</v>
      </c>
      <c r="F871" s="233" t="s">
        <v>1107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146</v>
      </c>
      <c r="AU871" s="239" t="s">
        <v>144</v>
      </c>
      <c r="AV871" s="13" t="s">
        <v>81</v>
      </c>
      <c r="AW871" s="13" t="s">
        <v>30</v>
      </c>
      <c r="AX871" s="13" t="s">
        <v>73</v>
      </c>
      <c r="AY871" s="239" t="s">
        <v>136</v>
      </c>
    </row>
    <row r="872" s="14" customFormat="1">
      <c r="A872" s="14"/>
      <c r="B872" s="240"/>
      <c r="C872" s="241"/>
      <c r="D872" s="231" t="s">
        <v>146</v>
      </c>
      <c r="E872" s="242" t="s">
        <v>1</v>
      </c>
      <c r="F872" s="243" t="s">
        <v>266</v>
      </c>
      <c r="G872" s="241"/>
      <c r="H872" s="244">
        <v>15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146</v>
      </c>
      <c r="AU872" s="250" t="s">
        <v>144</v>
      </c>
      <c r="AV872" s="14" t="s">
        <v>144</v>
      </c>
      <c r="AW872" s="14" t="s">
        <v>30</v>
      </c>
      <c r="AX872" s="14" t="s">
        <v>73</v>
      </c>
      <c r="AY872" s="250" t="s">
        <v>136</v>
      </c>
    </row>
    <row r="873" s="13" customFormat="1">
      <c r="A873" s="13"/>
      <c r="B873" s="229"/>
      <c r="C873" s="230"/>
      <c r="D873" s="231" t="s">
        <v>146</v>
      </c>
      <c r="E873" s="232" t="s">
        <v>1</v>
      </c>
      <c r="F873" s="233" t="s">
        <v>1108</v>
      </c>
      <c r="G873" s="230"/>
      <c r="H873" s="232" t="s">
        <v>1</v>
      </c>
      <c r="I873" s="234"/>
      <c r="J873" s="230"/>
      <c r="K873" s="230"/>
      <c r="L873" s="235"/>
      <c r="M873" s="236"/>
      <c r="N873" s="237"/>
      <c r="O873" s="237"/>
      <c r="P873" s="237"/>
      <c r="Q873" s="237"/>
      <c r="R873" s="237"/>
      <c r="S873" s="237"/>
      <c r="T873" s="23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9" t="s">
        <v>146</v>
      </c>
      <c r="AU873" s="239" t="s">
        <v>144</v>
      </c>
      <c r="AV873" s="13" t="s">
        <v>81</v>
      </c>
      <c r="AW873" s="13" t="s">
        <v>30</v>
      </c>
      <c r="AX873" s="13" t="s">
        <v>73</v>
      </c>
      <c r="AY873" s="239" t="s">
        <v>136</v>
      </c>
    </row>
    <row r="874" s="14" customFormat="1">
      <c r="A874" s="14"/>
      <c r="B874" s="240"/>
      <c r="C874" s="241"/>
      <c r="D874" s="231" t="s">
        <v>146</v>
      </c>
      <c r="E874" s="242" t="s">
        <v>1</v>
      </c>
      <c r="F874" s="243" t="s">
        <v>8</v>
      </c>
      <c r="G874" s="241"/>
      <c r="H874" s="244">
        <v>12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146</v>
      </c>
      <c r="AU874" s="250" t="s">
        <v>144</v>
      </c>
      <c r="AV874" s="14" t="s">
        <v>144</v>
      </c>
      <c r="AW874" s="14" t="s">
        <v>30</v>
      </c>
      <c r="AX874" s="14" t="s">
        <v>73</v>
      </c>
      <c r="AY874" s="250" t="s">
        <v>136</v>
      </c>
    </row>
    <row r="875" s="13" customFormat="1">
      <c r="A875" s="13"/>
      <c r="B875" s="229"/>
      <c r="C875" s="230"/>
      <c r="D875" s="231" t="s">
        <v>146</v>
      </c>
      <c r="E875" s="232" t="s">
        <v>1</v>
      </c>
      <c r="F875" s="233" t="s">
        <v>1109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146</v>
      </c>
      <c r="AU875" s="239" t="s">
        <v>144</v>
      </c>
      <c r="AV875" s="13" t="s">
        <v>81</v>
      </c>
      <c r="AW875" s="13" t="s">
        <v>30</v>
      </c>
      <c r="AX875" s="13" t="s">
        <v>73</v>
      </c>
      <c r="AY875" s="239" t="s">
        <v>136</v>
      </c>
    </row>
    <row r="876" s="14" customFormat="1">
      <c r="A876" s="14"/>
      <c r="B876" s="240"/>
      <c r="C876" s="241"/>
      <c r="D876" s="231" t="s">
        <v>146</v>
      </c>
      <c r="E876" s="242" t="s">
        <v>1</v>
      </c>
      <c r="F876" s="243" t="s">
        <v>1110</v>
      </c>
      <c r="G876" s="241"/>
      <c r="H876" s="244">
        <v>28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146</v>
      </c>
      <c r="AU876" s="250" t="s">
        <v>144</v>
      </c>
      <c r="AV876" s="14" t="s">
        <v>144</v>
      </c>
      <c r="AW876" s="14" t="s">
        <v>30</v>
      </c>
      <c r="AX876" s="14" t="s">
        <v>73</v>
      </c>
      <c r="AY876" s="250" t="s">
        <v>136</v>
      </c>
    </row>
    <row r="877" s="13" customFormat="1">
      <c r="A877" s="13"/>
      <c r="B877" s="229"/>
      <c r="C877" s="230"/>
      <c r="D877" s="231" t="s">
        <v>146</v>
      </c>
      <c r="E877" s="232" t="s">
        <v>1</v>
      </c>
      <c r="F877" s="233" t="s">
        <v>1111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146</v>
      </c>
      <c r="AU877" s="239" t="s">
        <v>144</v>
      </c>
      <c r="AV877" s="13" t="s">
        <v>81</v>
      </c>
      <c r="AW877" s="13" t="s">
        <v>30</v>
      </c>
      <c r="AX877" s="13" t="s">
        <v>73</v>
      </c>
      <c r="AY877" s="239" t="s">
        <v>136</v>
      </c>
    </row>
    <row r="878" s="13" customFormat="1">
      <c r="A878" s="13"/>
      <c r="B878" s="229"/>
      <c r="C878" s="230"/>
      <c r="D878" s="231" t="s">
        <v>146</v>
      </c>
      <c r="E878" s="232" t="s">
        <v>1</v>
      </c>
      <c r="F878" s="233" t="s">
        <v>385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146</v>
      </c>
      <c r="AU878" s="239" t="s">
        <v>144</v>
      </c>
      <c r="AV878" s="13" t="s">
        <v>81</v>
      </c>
      <c r="AW878" s="13" t="s">
        <v>30</v>
      </c>
      <c r="AX878" s="13" t="s">
        <v>73</v>
      </c>
      <c r="AY878" s="239" t="s">
        <v>136</v>
      </c>
    </row>
    <row r="879" s="14" customFormat="1">
      <c r="A879" s="14"/>
      <c r="B879" s="240"/>
      <c r="C879" s="241"/>
      <c r="D879" s="231" t="s">
        <v>146</v>
      </c>
      <c r="E879" s="242" t="s">
        <v>1</v>
      </c>
      <c r="F879" s="243" t="s">
        <v>180</v>
      </c>
      <c r="G879" s="241"/>
      <c r="H879" s="244">
        <v>6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146</v>
      </c>
      <c r="AU879" s="250" t="s">
        <v>144</v>
      </c>
      <c r="AV879" s="14" t="s">
        <v>144</v>
      </c>
      <c r="AW879" s="14" t="s">
        <v>30</v>
      </c>
      <c r="AX879" s="14" t="s">
        <v>73</v>
      </c>
      <c r="AY879" s="250" t="s">
        <v>136</v>
      </c>
    </row>
    <row r="880" s="13" customFormat="1">
      <c r="A880" s="13"/>
      <c r="B880" s="229"/>
      <c r="C880" s="230"/>
      <c r="D880" s="231" t="s">
        <v>146</v>
      </c>
      <c r="E880" s="232" t="s">
        <v>1</v>
      </c>
      <c r="F880" s="233" t="s">
        <v>335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146</v>
      </c>
      <c r="AU880" s="239" t="s">
        <v>144</v>
      </c>
      <c r="AV880" s="13" t="s">
        <v>81</v>
      </c>
      <c r="AW880" s="13" t="s">
        <v>30</v>
      </c>
      <c r="AX880" s="13" t="s">
        <v>73</v>
      </c>
      <c r="AY880" s="239" t="s">
        <v>136</v>
      </c>
    </row>
    <row r="881" s="14" customFormat="1">
      <c r="A881" s="14"/>
      <c r="B881" s="240"/>
      <c r="C881" s="241"/>
      <c r="D881" s="231" t="s">
        <v>146</v>
      </c>
      <c r="E881" s="242" t="s">
        <v>1</v>
      </c>
      <c r="F881" s="243" t="s">
        <v>204</v>
      </c>
      <c r="G881" s="241"/>
      <c r="H881" s="244">
        <v>9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146</v>
      </c>
      <c r="AU881" s="250" t="s">
        <v>144</v>
      </c>
      <c r="AV881" s="14" t="s">
        <v>144</v>
      </c>
      <c r="AW881" s="14" t="s">
        <v>30</v>
      </c>
      <c r="AX881" s="14" t="s">
        <v>73</v>
      </c>
      <c r="AY881" s="250" t="s">
        <v>136</v>
      </c>
    </row>
    <row r="882" s="13" customFormat="1">
      <c r="A882" s="13"/>
      <c r="B882" s="229"/>
      <c r="C882" s="230"/>
      <c r="D882" s="231" t="s">
        <v>146</v>
      </c>
      <c r="E882" s="232" t="s">
        <v>1</v>
      </c>
      <c r="F882" s="233" t="s">
        <v>1098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146</v>
      </c>
      <c r="AU882" s="239" t="s">
        <v>144</v>
      </c>
      <c r="AV882" s="13" t="s">
        <v>81</v>
      </c>
      <c r="AW882" s="13" t="s">
        <v>30</v>
      </c>
      <c r="AX882" s="13" t="s">
        <v>73</v>
      </c>
      <c r="AY882" s="239" t="s">
        <v>136</v>
      </c>
    </row>
    <row r="883" s="14" customFormat="1">
      <c r="A883" s="14"/>
      <c r="B883" s="240"/>
      <c r="C883" s="241"/>
      <c r="D883" s="231" t="s">
        <v>146</v>
      </c>
      <c r="E883" s="242" t="s">
        <v>1</v>
      </c>
      <c r="F883" s="243" t="s">
        <v>341</v>
      </c>
      <c r="G883" s="241"/>
      <c r="H883" s="244">
        <v>29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146</v>
      </c>
      <c r="AU883" s="250" t="s">
        <v>144</v>
      </c>
      <c r="AV883" s="14" t="s">
        <v>144</v>
      </c>
      <c r="AW883" s="14" t="s">
        <v>30</v>
      </c>
      <c r="AX883" s="14" t="s">
        <v>73</v>
      </c>
      <c r="AY883" s="250" t="s">
        <v>136</v>
      </c>
    </row>
    <row r="884" s="13" customFormat="1">
      <c r="A884" s="13"/>
      <c r="B884" s="229"/>
      <c r="C884" s="230"/>
      <c r="D884" s="231" t="s">
        <v>146</v>
      </c>
      <c r="E884" s="232" t="s">
        <v>1</v>
      </c>
      <c r="F884" s="233" t="s">
        <v>1112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146</v>
      </c>
      <c r="AU884" s="239" t="s">
        <v>144</v>
      </c>
      <c r="AV884" s="13" t="s">
        <v>81</v>
      </c>
      <c r="AW884" s="13" t="s">
        <v>30</v>
      </c>
      <c r="AX884" s="13" t="s">
        <v>73</v>
      </c>
      <c r="AY884" s="239" t="s">
        <v>136</v>
      </c>
    </row>
    <row r="885" s="13" customFormat="1">
      <c r="A885" s="13"/>
      <c r="B885" s="229"/>
      <c r="C885" s="230"/>
      <c r="D885" s="231" t="s">
        <v>146</v>
      </c>
      <c r="E885" s="232" t="s">
        <v>1</v>
      </c>
      <c r="F885" s="233" t="s">
        <v>364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146</v>
      </c>
      <c r="AU885" s="239" t="s">
        <v>144</v>
      </c>
      <c r="AV885" s="13" t="s">
        <v>81</v>
      </c>
      <c r="AW885" s="13" t="s">
        <v>30</v>
      </c>
      <c r="AX885" s="13" t="s">
        <v>73</v>
      </c>
      <c r="AY885" s="239" t="s">
        <v>136</v>
      </c>
    </row>
    <row r="886" s="14" customFormat="1">
      <c r="A886" s="14"/>
      <c r="B886" s="240"/>
      <c r="C886" s="241"/>
      <c r="D886" s="231" t="s">
        <v>146</v>
      </c>
      <c r="E886" s="242" t="s">
        <v>1</v>
      </c>
      <c r="F886" s="243" t="s">
        <v>224</v>
      </c>
      <c r="G886" s="241"/>
      <c r="H886" s="244">
        <v>11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146</v>
      </c>
      <c r="AU886" s="250" t="s">
        <v>144</v>
      </c>
      <c r="AV886" s="14" t="s">
        <v>144</v>
      </c>
      <c r="AW886" s="14" t="s">
        <v>30</v>
      </c>
      <c r="AX886" s="14" t="s">
        <v>73</v>
      </c>
      <c r="AY886" s="250" t="s">
        <v>136</v>
      </c>
    </row>
    <row r="887" s="13" customFormat="1">
      <c r="A887" s="13"/>
      <c r="B887" s="229"/>
      <c r="C887" s="230"/>
      <c r="D887" s="231" t="s">
        <v>146</v>
      </c>
      <c r="E887" s="232" t="s">
        <v>1</v>
      </c>
      <c r="F887" s="233" t="s">
        <v>336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146</v>
      </c>
      <c r="AU887" s="239" t="s">
        <v>144</v>
      </c>
      <c r="AV887" s="13" t="s">
        <v>81</v>
      </c>
      <c r="AW887" s="13" t="s">
        <v>30</v>
      </c>
      <c r="AX887" s="13" t="s">
        <v>73</v>
      </c>
      <c r="AY887" s="239" t="s">
        <v>136</v>
      </c>
    </row>
    <row r="888" s="14" customFormat="1">
      <c r="A888" s="14"/>
      <c r="B888" s="240"/>
      <c r="C888" s="241"/>
      <c r="D888" s="231" t="s">
        <v>146</v>
      </c>
      <c r="E888" s="242" t="s">
        <v>1</v>
      </c>
      <c r="F888" s="243" t="s">
        <v>281</v>
      </c>
      <c r="G888" s="241"/>
      <c r="H888" s="244">
        <v>17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146</v>
      </c>
      <c r="AU888" s="250" t="s">
        <v>144</v>
      </c>
      <c r="AV888" s="14" t="s">
        <v>144</v>
      </c>
      <c r="AW888" s="14" t="s">
        <v>30</v>
      </c>
      <c r="AX888" s="14" t="s">
        <v>73</v>
      </c>
      <c r="AY888" s="250" t="s">
        <v>136</v>
      </c>
    </row>
    <row r="889" s="15" customFormat="1">
      <c r="A889" s="15"/>
      <c r="B889" s="251"/>
      <c r="C889" s="252"/>
      <c r="D889" s="231" t="s">
        <v>146</v>
      </c>
      <c r="E889" s="253" t="s">
        <v>1</v>
      </c>
      <c r="F889" s="254" t="s">
        <v>159</v>
      </c>
      <c r="G889" s="252"/>
      <c r="H889" s="255">
        <v>127</v>
      </c>
      <c r="I889" s="256"/>
      <c r="J889" s="252"/>
      <c r="K889" s="252"/>
      <c r="L889" s="257"/>
      <c r="M889" s="258"/>
      <c r="N889" s="259"/>
      <c r="O889" s="259"/>
      <c r="P889" s="259"/>
      <c r="Q889" s="259"/>
      <c r="R889" s="259"/>
      <c r="S889" s="259"/>
      <c r="T889" s="260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1" t="s">
        <v>146</v>
      </c>
      <c r="AU889" s="261" t="s">
        <v>144</v>
      </c>
      <c r="AV889" s="15" t="s">
        <v>143</v>
      </c>
      <c r="AW889" s="15" t="s">
        <v>30</v>
      </c>
      <c r="AX889" s="15" t="s">
        <v>81</v>
      </c>
      <c r="AY889" s="261" t="s">
        <v>136</v>
      </c>
    </row>
    <row r="890" s="14" customFormat="1">
      <c r="A890" s="14"/>
      <c r="B890" s="240"/>
      <c r="C890" s="241"/>
      <c r="D890" s="231" t="s">
        <v>146</v>
      </c>
      <c r="E890" s="241"/>
      <c r="F890" s="243" t="s">
        <v>1113</v>
      </c>
      <c r="G890" s="241"/>
      <c r="H890" s="244">
        <v>152.40000000000001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146</v>
      </c>
      <c r="AU890" s="250" t="s">
        <v>144</v>
      </c>
      <c r="AV890" s="14" t="s">
        <v>144</v>
      </c>
      <c r="AW890" s="14" t="s">
        <v>4</v>
      </c>
      <c r="AX890" s="14" t="s">
        <v>81</v>
      </c>
      <c r="AY890" s="250" t="s">
        <v>136</v>
      </c>
    </row>
    <row r="891" s="2" customFormat="1" ht="24.15" customHeight="1">
      <c r="A891" s="38"/>
      <c r="B891" s="39"/>
      <c r="C891" s="215" t="s">
        <v>1114</v>
      </c>
      <c r="D891" s="215" t="s">
        <v>139</v>
      </c>
      <c r="E891" s="216" t="s">
        <v>1115</v>
      </c>
      <c r="F891" s="217" t="s">
        <v>1116</v>
      </c>
      <c r="G891" s="218" t="s">
        <v>191</v>
      </c>
      <c r="H891" s="219">
        <v>15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</v>
      </c>
      <c r="T891" s="226">
        <f>S891*H891</f>
        <v>0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277</v>
      </c>
      <c r="AT891" s="227" t="s">
        <v>139</v>
      </c>
      <c r="AU891" s="227" t="s">
        <v>144</v>
      </c>
      <c r="AY891" s="17" t="s">
        <v>136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144</v>
      </c>
      <c r="BK891" s="228">
        <f>ROUND(I891*H891,2)</f>
        <v>0</v>
      </c>
      <c r="BL891" s="17" t="s">
        <v>277</v>
      </c>
      <c r="BM891" s="227" t="s">
        <v>1117</v>
      </c>
    </row>
    <row r="892" s="13" customFormat="1">
      <c r="A892" s="13"/>
      <c r="B892" s="229"/>
      <c r="C892" s="230"/>
      <c r="D892" s="231" t="s">
        <v>146</v>
      </c>
      <c r="E892" s="232" t="s">
        <v>1</v>
      </c>
      <c r="F892" s="233" t="s">
        <v>1118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146</v>
      </c>
      <c r="AU892" s="239" t="s">
        <v>144</v>
      </c>
      <c r="AV892" s="13" t="s">
        <v>81</v>
      </c>
      <c r="AW892" s="13" t="s">
        <v>30</v>
      </c>
      <c r="AX892" s="13" t="s">
        <v>73</v>
      </c>
      <c r="AY892" s="239" t="s">
        <v>136</v>
      </c>
    </row>
    <row r="893" s="14" customFormat="1">
      <c r="A893" s="14"/>
      <c r="B893" s="240"/>
      <c r="C893" s="241"/>
      <c r="D893" s="231" t="s">
        <v>146</v>
      </c>
      <c r="E893" s="242" t="s">
        <v>1</v>
      </c>
      <c r="F893" s="243" t="s">
        <v>266</v>
      </c>
      <c r="G893" s="241"/>
      <c r="H893" s="244">
        <v>15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146</v>
      </c>
      <c r="AU893" s="250" t="s">
        <v>144</v>
      </c>
      <c r="AV893" s="14" t="s">
        <v>144</v>
      </c>
      <c r="AW893" s="14" t="s">
        <v>30</v>
      </c>
      <c r="AX893" s="14" t="s">
        <v>73</v>
      </c>
      <c r="AY893" s="250" t="s">
        <v>136</v>
      </c>
    </row>
    <row r="894" s="15" customFormat="1">
      <c r="A894" s="15"/>
      <c r="B894" s="251"/>
      <c r="C894" s="252"/>
      <c r="D894" s="231" t="s">
        <v>146</v>
      </c>
      <c r="E894" s="253" t="s">
        <v>1</v>
      </c>
      <c r="F894" s="254" t="s">
        <v>159</v>
      </c>
      <c r="G894" s="252"/>
      <c r="H894" s="255">
        <v>15</v>
      </c>
      <c r="I894" s="256"/>
      <c r="J894" s="252"/>
      <c r="K894" s="252"/>
      <c r="L894" s="257"/>
      <c r="M894" s="258"/>
      <c r="N894" s="259"/>
      <c r="O894" s="259"/>
      <c r="P894" s="259"/>
      <c r="Q894" s="259"/>
      <c r="R894" s="259"/>
      <c r="S894" s="259"/>
      <c r="T894" s="260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61" t="s">
        <v>146</v>
      </c>
      <c r="AU894" s="261" t="s">
        <v>144</v>
      </c>
      <c r="AV894" s="15" t="s">
        <v>143</v>
      </c>
      <c r="AW894" s="15" t="s">
        <v>30</v>
      </c>
      <c r="AX894" s="15" t="s">
        <v>81</v>
      </c>
      <c r="AY894" s="261" t="s">
        <v>136</v>
      </c>
    </row>
    <row r="895" s="2" customFormat="1" ht="24.15" customHeight="1">
      <c r="A895" s="38"/>
      <c r="B895" s="39"/>
      <c r="C895" s="262" t="s">
        <v>1119</v>
      </c>
      <c r="D895" s="262" t="s">
        <v>160</v>
      </c>
      <c r="E895" s="263" t="s">
        <v>1120</v>
      </c>
      <c r="F895" s="264" t="s">
        <v>1121</v>
      </c>
      <c r="G895" s="265" t="s">
        <v>191</v>
      </c>
      <c r="H895" s="266">
        <v>18</v>
      </c>
      <c r="I895" s="267"/>
      <c r="J895" s="268">
        <f>ROUND(I895*H895,2)</f>
        <v>0</v>
      </c>
      <c r="K895" s="269"/>
      <c r="L895" s="270"/>
      <c r="M895" s="271" t="s">
        <v>1</v>
      </c>
      <c r="N895" s="272" t="s">
        <v>39</v>
      </c>
      <c r="O895" s="91"/>
      <c r="P895" s="225">
        <f>O895*H895</f>
        <v>0</v>
      </c>
      <c r="Q895" s="225">
        <v>0.00025000000000000001</v>
      </c>
      <c r="R895" s="225">
        <f>Q895*H895</f>
        <v>0.0045000000000000005</v>
      </c>
      <c r="S895" s="225">
        <v>0</v>
      </c>
      <c r="T895" s="226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27" t="s">
        <v>354</v>
      </c>
      <c r="AT895" s="227" t="s">
        <v>160</v>
      </c>
      <c r="AU895" s="227" t="s">
        <v>144</v>
      </c>
      <c r="AY895" s="17" t="s">
        <v>136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17" t="s">
        <v>144</v>
      </c>
      <c r="BK895" s="228">
        <f>ROUND(I895*H895,2)</f>
        <v>0</v>
      </c>
      <c r="BL895" s="17" t="s">
        <v>277</v>
      </c>
      <c r="BM895" s="227" t="s">
        <v>1122</v>
      </c>
    </row>
    <row r="896" s="14" customFormat="1">
      <c r="A896" s="14"/>
      <c r="B896" s="240"/>
      <c r="C896" s="241"/>
      <c r="D896" s="231" t="s">
        <v>146</v>
      </c>
      <c r="E896" s="242" t="s">
        <v>1</v>
      </c>
      <c r="F896" s="243" t="s">
        <v>266</v>
      </c>
      <c r="G896" s="241"/>
      <c r="H896" s="244">
        <v>15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146</v>
      </c>
      <c r="AU896" s="250" t="s">
        <v>144</v>
      </c>
      <c r="AV896" s="14" t="s">
        <v>144</v>
      </c>
      <c r="AW896" s="14" t="s">
        <v>30</v>
      </c>
      <c r="AX896" s="14" t="s">
        <v>81</v>
      </c>
      <c r="AY896" s="250" t="s">
        <v>136</v>
      </c>
    </row>
    <row r="897" s="14" customFormat="1">
      <c r="A897" s="14"/>
      <c r="B897" s="240"/>
      <c r="C897" s="241"/>
      <c r="D897" s="231" t="s">
        <v>146</v>
      </c>
      <c r="E897" s="241"/>
      <c r="F897" s="243" t="s">
        <v>1123</v>
      </c>
      <c r="G897" s="241"/>
      <c r="H897" s="244">
        <v>18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146</v>
      </c>
      <c r="AU897" s="250" t="s">
        <v>144</v>
      </c>
      <c r="AV897" s="14" t="s">
        <v>144</v>
      </c>
      <c r="AW897" s="14" t="s">
        <v>4</v>
      </c>
      <c r="AX897" s="14" t="s">
        <v>81</v>
      </c>
      <c r="AY897" s="250" t="s">
        <v>136</v>
      </c>
    </row>
    <row r="898" s="2" customFormat="1" ht="24.15" customHeight="1">
      <c r="A898" s="38"/>
      <c r="B898" s="39"/>
      <c r="C898" s="215" t="s">
        <v>1124</v>
      </c>
      <c r="D898" s="215" t="s">
        <v>139</v>
      </c>
      <c r="E898" s="216" t="s">
        <v>1125</v>
      </c>
      <c r="F898" s="217" t="s">
        <v>1126</v>
      </c>
      <c r="G898" s="218" t="s">
        <v>170</v>
      </c>
      <c r="H898" s="219">
        <v>55</v>
      </c>
      <c r="I898" s="220"/>
      <c r="J898" s="221">
        <f>ROUND(I898*H898,2)</f>
        <v>0</v>
      </c>
      <c r="K898" s="222"/>
      <c r="L898" s="44"/>
      <c r="M898" s="223" t="s">
        <v>1</v>
      </c>
      <c r="N898" s="224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277</v>
      </c>
      <c r="AT898" s="227" t="s">
        <v>139</v>
      </c>
      <c r="AU898" s="227" t="s">
        <v>144</v>
      </c>
      <c r="AY898" s="17" t="s">
        <v>136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144</v>
      </c>
      <c r="BK898" s="228">
        <f>ROUND(I898*H898,2)</f>
        <v>0</v>
      </c>
      <c r="BL898" s="17" t="s">
        <v>277</v>
      </c>
      <c r="BM898" s="227" t="s">
        <v>1127</v>
      </c>
    </row>
    <row r="899" s="2" customFormat="1" ht="24.15" customHeight="1">
      <c r="A899" s="38"/>
      <c r="B899" s="39"/>
      <c r="C899" s="215" t="s">
        <v>1128</v>
      </c>
      <c r="D899" s="215" t="s">
        <v>139</v>
      </c>
      <c r="E899" s="216" t="s">
        <v>1129</v>
      </c>
      <c r="F899" s="217" t="s">
        <v>1130</v>
      </c>
      <c r="G899" s="218" t="s">
        <v>170</v>
      </c>
      <c r="H899" s="219">
        <v>15</v>
      </c>
      <c r="I899" s="220"/>
      <c r="J899" s="221">
        <f>ROUND(I899*H899,2)</f>
        <v>0</v>
      </c>
      <c r="K899" s="222"/>
      <c r="L899" s="44"/>
      <c r="M899" s="223" t="s">
        <v>1</v>
      </c>
      <c r="N899" s="224" t="s">
        <v>39</v>
      </c>
      <c r="O899" s="91"/>
      <c r="P899" s="225">
        <f>O899*H899</f>
        <v>0</v>
      </c>
      <c r="Q899" s="225">
        <v>0</v>
      </c>
      <c r="R899" s="225">
        <f>Q899*H899</f>
        <v>0</v>
      </c>
      <c r="S899" s="225">
        <v>0</v>
      </c>
      <c r="T899" s="226">
        <f>S899*H899</f>
        <v>0</v>
      </c>
      <c r="U899" s="38"/>
      <c r="V899" s="38"/>
      <c r="W899" s="38"/>
      <c r="X899" s="38"/>
      <c r="Y899" s="38"/>
      <c r="Z899" s="38"/>
      <c r="AA899" s="38"/>
      <c r="AB899" s="38"/>
      <c r="AC899" s="38"/>
      <c r="AD899" s="38"/>
      <c r="AE899" s="38"/>
      <c r="AR899" s="227" t="s">
        <v>277</v>
      </c>
      <c r="AT899" s="227" t="s">
        <v>139</v>
      </c>
      <c r="AU899" s="227" t="s">
        <v>144</v>
      </c>
      <c r="AY899" s="17" t="s">
        <v>136</v>
      </c>
      <c r="BE899" s="228">
        <f>IF(N899="základní",J899,0)</f>
        <v>0</v>
      </c>
      <c r="BF899" s="228">
        <f>IF(N899="snížená",J899,0)</f>
        <v>0</v>
      </c>
      <c r="BG899" s="228">
        <f>IF(N899="zákl. přenesená",J899,0)</f>
        <v>0</v>
      </c>
      <c r="BH899" s="228">
        <f>IF(N899="sníž. přenesená",J899,0)</f>
        <v>0</v>
      </c>
      <c r="BI899" s="228">
        <f>IF(N899="nulová",J899,0)</f>
        <v>0</v>
      </c>
      <c r="BJ899" s="17" t="s">
        <v>144</v>
      </c>
      <c r="BK899" s="228">
        <f>ROUND(I899*H899,2)</f>
        <v>0</v>
      </c>
      <c r="BL899" s="17" t="s">
        <v>277</v>
      </c>
      <c r="BM899" s="227" t="s">
        <v>1131</v>
      </c>
    </row>
    <row r="900" s="14" customFormat="1">
      <c r="A900" s="14"/>
      <c r="B900" s="240"/>
      <c r="C900" s="241"/>
      <c r="D900" s="231" t="s">
        <v>146</v>
      </c>
      <c r="E900" s="242" t="s">
        <v>1</v>
      </c>
      <c r="F900" s="243" t="s">
        <v>266</v>
      </c>
      <c r="G900" s="241"/>
      <c r="H900" s="244">
        <v>15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146</v>
      </c>
      <c r="AU900" s="250" t="s">
        <v>144</v>
      </c>
      <c r="AV900" s="14" t="s">
        <v>144</v>
      </c>
      <c r="AW900" s="14" t="s">
        <v>30</v>
      </c>
      <c r="AX900" s="14" t="s">
        <v>81</v>
      </c>
      <c r="AY900" s="250" t="s">
        <v>136</v>
      </c>
    </row>
    <row r="901" s="2" customFormat="1" ht="21.75" customHeight="1">
      <c r="A901" s="38"/>
      <c r="B901" s="39"/>
      <c r="C901" s="215" t="s">
        <v>1132</v>
      </c>
      <c r="D901" s="215" t="s">
        <v>139</v>
      </c>
      <c r="E901" s="216" t="s">
        <v>1133</v>
      </c>
      <c r="F901" s="217" t="s">
        <v>1134</v>
      </c>
      <c r="G901" s="218" t="s">
        <v>170</v>
      </c>
      <c r="H901" s="219">
        <v>38</v>
      </c>
      <c r="I901" s="220"/>
      <c r="J901" s="221">
        <f>ROUND(I901*H901,2)</f>
        <v>0</v>
      </c>
      <c r="K901" s="222"/>
      <c r="L901" s="44"/>
      <c r="M901" s="223" t="s">
        <v>1</v>
      </c>
      <c r="N901" s="224" t="s">
        <v>39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</v>
      </c>
      <c r="T901" s="226">
        <f>S901*H901</f>
        <v>0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277</v>
      </c>
      <c r="AT901" s="227" t="s">
        <v>139</v>
      </c>
      <c r="AU901" s="227" t="s">
        <v>144</v>
      </c>
      <c r="AY901" s="17" t="s">
        <v>136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144</v>
      </c>
      <c r="BK901" s="228">
        <f>ROUND(I901*H901,2)</f>
        <v>0</v>
      </c>
      <c r="BL901" s="17" t="s">
        <v>277</v>
      </c>
      <c r="BM901" s="227" t="s">
        <v>1135</v>
      </c>
    </row>
    <row r="902" s="2" customFormat="1" ht="16.5" customHeight="1">
      <c r="A902" s="38"/>
      <c r="B902" s="39"/>
      <c r="C902" s="215" t="s">
        <v>1136</v>
      </c>
      <c r="D902" s="215" t="s">
        <v>139</v>
      </c>
      <c r="E902" s="216" t="s">
        <v>1137</v>
      </c>
      <c r="F902" s="217" t="s">
        <v>1138</v>
      </c>
      <c r="G902" s="218" t="s">
        <v>999</v>
      </c>
      <c r="H902" s="219">
        <v>1</v>
      </c>
      <c r="I902" s="220"/>
      <c r="J902" s="221">
        <f>ROUND(I902*H902,2)</f>
        <v>0</v>
      </c>
      <c r="K902" s="222"/>
      <c r="L902" s="44"/>
      <c r="M902" s="223" t="s">
        <v>1</v>
      </c>
      <c r="N902" s="224" t="s">
        <v>39</v>
      </c>
      <c r="O902" s="91"/>
      <c r="P902" s="225">
        <f>O902*H902</f>
        <v>0</v>
      </c>
      <c r="Q902" s="225">
        <v>0</v>
      </c>
      <c r="R902" s="225">
        <f>Q902*H902</f>
        <v>0</v>
      </c>
      <c r="S902" s="225">
        <v>0</v>
      </c>
      <c r="T902" s="226">
        <f>S902*H902</f>
        <v>0</v>
      </c>
      <c r="U902" s="38"/>
      <c r="V902" s="38"/>
      <c r="W902" s="38"/>
      <c r="X902" s="38"/>
      <c r="Y902" s="38"/>
      <c r="Z902" s="38"/>
      <c r="AA902" s="38"/>
      <c r="AB902" s="38"/>
      <c r="AC902" s="38"/>
      <c r="AD902" s="38"/>
      <c r="AE902" s="38"/>
      <c r="AR902" s="227" t="s">
        <v>277</v>
      </c>
      <c r="AT902" s="227" t="s">
        <v>139</v>
      </c>
      <c r="AU902" s="227" t="s">
        <v>144</v>
      </c>
      <c r="AY902" s="17" t="s">
        <v>136</v>
      </c>
      <c r="BE902" s="228">
        <f>IF(N902="základní",J902,0)</f>
        <v>0</v>
      </c>
      <c r="BF902" s="228">
        <f>IF(N902="snížená",J902,0)</f>
        <v>0</v>
      </c>
      <c r="BG902" s="228">
        <f>IF(N902="zákl. přenesená",J902,0)</f>
        <v>0</v>
      </c>
      <c r="BH902" s="228">
        <f>IF(N902="sníž. přenesená",J902,0)</f>
        <v>0</v>
      </c>
      <c r="BI902" s="228">
        <f>IF(N902="nulová",J902,0)</f>
        <v>0</v>
      </c>
      <c r="BJ902" s="17" t="s">
        <v>144</v>
      </c>
      <c r="BK902" s="228">
        <f>ROUND(I902*H902,2)</f>
        <v>0</v>
      </c>
      <c r="BL902" s="17" t="s">
        <v>277</v>
      </c>
      <c r="BM902" s="227" t="s">
        <v>1139</v>
      </c>
    </row>
    <row r="903" s="14" customFormat="1">
      <c r="A903" s="14"/>
      <c r="B903" s="240"/>
      <c r="C903" s="241"/>
      <c r="D903" s="231" t="s">
        <v>146</v>
      </c>
      <c r="E903" s="242" t="s">
        <v>1</v>
      </c>
      <c r="F903" s="243" t="s">
        <v>81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146</v>
      </c>
      <c r="AU903" s="250" t="s">
        <v>144</v>
      </c>
      <c r="AV903" s="14" t="s">
        <v>144</v>
      </c>
      <c r="AW903" s="14" t="s">
        <v>30</v>
      </c>
      <c r="AX903" s="14" t="s">
        <v>81</v>
      </c>
      <c r="AY903" s="250" t="s">
        <v>136</v>
      </c>
    </row>
    <row r="904" s="2" customFormat="1" ht="24.15" customHeight="1">
      <c r="A904" s="38"/>
      <c r="B904" s="39"/>
      <c r="C904" s="215" t="s">
        <v>1140</v>
      </c>
      <c r="D904" s="215" t="s">
        <v>139</v>
      </c>
      <c r="E904" s="216" t="s">
        <v>1141</v>
      </c>
      <c r="F904" s="217" t="s">
        <v>1142</v>
      </c>
      <c r="G904" s="218" t="s">
        <v>170</v>
      </c>
      <c r="H904" s="219">
        <v>1</v>
      </c>
      <c r="I904" s="220"/>
      <c r="J904" s="221">
        <f>ROUND(I904*H904,2)</f>
        <v>0</v>
      </c>
      <c r="K904" s="222"/>
      <c r="L904" s="44"/>
      <c r="M904" s="223" t="s">
        <v>1</v>
      </c>
      <c r="N904" s="224" t="s">
        <v>39</v>
      </c>
      <c r="O904" s="91"/>
      <c r="P904" s="225">
        <f>O904*H904</f>
        <v>0</v>
      </c>
      <c r="Q904" s="225">
        <v>0</v>
      </c>
      <c r="R904" s="225">
        <f>Q904*H904</f>
        <v>0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277</v>
      </c>
      <c r="AT904" s="227" t="s">
        <v>139</v>
      </c>
      <c r="AU904" s="227" t="s">
        <v>144</v>
      </c>
      <c r="AY904" s="17" t="s">
        <v>136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144</v>
      </c>
      <c r="BK904" s="228">
        <f>ROUND(I904*H904,2)</f>
        <v>0</v>
      </c>
      <c r="BL904" s="17" t="s">
        <v>277</v>
      </c>
      <c r="BM904" s="227" t="s">
        <v>1143</v>
      </c>
    </row>
    <row r="905" s="2" customFormat="1" ht="24.15" customHeight="1">
      <c r="A905" s="38"/>
      <c r="B905" s="39"/>
      <c r="C905" s="262" t="s">
        <v>1144</v>
      </c>
      <c r="D905" s="262" t="s">
        <v>160</v>
      </c>
      <c r="E905" s="263" t="s">
        <v>1145</v>
      </c>
      <c r="F905" s="264" t="s">
        <v>1146</v>
      </c>
      <c r="G905" s="265" t="s">
        <v>170</v>
      </c>
      <c r="H905" s="266">
        <v>1</v>
      </c>
      <c r="I905" s="267"/>
      <c r="J905" s="268">
        <f>ROUND(I905*H905,2)</f>
        <v>0</v>
      </c>
      <c r="K905" s="269"/>
      <c r="L905" s="270"/>
      <c r="M905" s="271" t="s">
        <v>1</v>
      </c>
      <c r="N905" s="272" t="s">
        <v>39</v>
      </c>
      <c r="O905" s="91"/>
      <c r="P905" s="225">
        <f>O905*H905</f>
        <v>0</v>
      </c>
      <c r="Q905" s="225">
        <v>0.0016199999999999999</v>
      </c>
      <c r="R905" s="225">
        <f>Q905*H905</f>
        <v>0.0016199999999999999</v>
      </c>
      <c r="S905" s="225">
        <v>0</v>
      </c>
      <c r="T905" s="226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27" t="s">
        <v>354</v>
      </c>
      <c r="AT905" s="227" t="s">
        <v>160</v>
      </c>
      <c r="AU905" s="227" t="s">
        <v>144</v>
      </c>
      <c r="AY905" s="17" t="s">
        <v>136</v>
      </c>
      <c r="BE905" s="228">
        <f>IF(N905="základní",J905,0)</f>
        <v>0</v>
      </c>
      <c r="BF905" s="228">
        <f>IF(N905="snížená",J905,0)</f>
        <v>0</v>
      </c>
      <c r="BG905" s="228">
        <f>IF(N905="zákl. přenesená",J905,0)</f>
        <v>0</v>
      </c>
      <c r="BH905" s="228">
        <f>IF(N905="sníž. přenesená",J905,0)</f>
        <v>0</v>
      </c>
      <c r="BI905" s="228">
        <f>IF(N905="nulová",J905,0)</f>
        <v>0</v>
      </c>
      <c r="BJ905" s="17" t="s">
        <v>144</v>
      </c>
      <c r="BK905" s="228">
        <f>ROUND(I905*H905,2)</f>
        <v>0</v>
      </c>
      <c r="BL905" s="17" t="s">
        <v>277</v>
      </c>
      <c r="BM905" s="227" t="s">
        <v>1147</v>
      </c>
    </row>
    <row r="906" s="2" customFormat="1" ht="24.15" customHeight="1">
      <c r="A906" s="38"/>
      <c r="B906" s="39"/>
      <c r="C906" s="215" t="s">
        <v>1148</v>
      </c>
      <c r="D906" s="215" t="s">
        <v>139</v>
      </c>
      <c r="E906" s="216" t="s">
        <v>1149</v>
      </c>
      <c r="F906" s="217" t="s">
        <v>1150</v>
      </c>
      <c r="G906" s="218" t="s">
        <v>170</v>
      </c>
      <c r="H906" s="219">
        <v>1</v>
      </c>
      <c r="I906" s="220"/>
      <c r="J906" s="221">
        <f>ROUND(I906*H906,2)</f>
        <v>0</v>
      </c>
      <c r="K906" s="222"/>
      <c r="L906" s="44"/>
      <c r="M906" s="223" t="s">
        <v>1</v>
      </c>
      <c r="N906" s="224" t="s">
        <v>39</v>
      </c>
      <c r="O906" s="91"/>
      <c r="P906" s="225">
        <f>O906*H906</f>
        <v>0</v>
      </c>
      <c r="Q906" s="225">
        <v>0</v>
      </c>
      <c r="R906" s="225">
        <f>Q906*H906</f>
        <v>0</v>
      </c>
      <c r="S906" s="225">
        <v>0.014999999999999999</v>
      </c>
      <c r="T906" s="226">
        <f>S906*H906</f>
        <v>0.014999999999999999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27" t="s">
        <v>277</v>
      </c>
      <c r="AT906" s="227" t="s">
        <v>139</v>
      </c>
      <c r="AU906" s="227" t="s">
        <v>144</v>
      </c>
      <c r="AY906" s="17" t="s">
        <v>136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17" t="s">
        <v>144</v>
      </c>
      <c r="BK906" s="228">
        <f>ROUND(I906*H906,2)</f>
        <v>0</v>
      </c>
      <c r="BL906" s="17" t="s">
        <v>277</v>
      </c>
      <c r="BM906" s="227" t="s">
        <v>1151</v>
      </c>
    </row>
    <row r="907" s="2" customFormat="1" ht="24.15" customHeight="1">
      <c r="A907" s="38"/>
      <c r="B907" s="39"/>
      <c r="C907" s="215" t="s">
        <v>1152</v>
      </c>
      <c r="D907" s="215" t="s">
        <v>139</v>
      </c>
      <c r="E907" s="216" t="s">
        <v>1153</v>
      </c>
      <c r="F907" s="217" t="s">
        <v>1154</v>
      </c>
      <c r="G907" s="218" t="s">
        <v>170</v>
      </c>
      <c r="H907" s="219">
        <v>6</v>
      </c>
      <c r="I907" s="220"/>
      <c r="J907" s="221">
        <f>ROUND(I907*H907,2)</f>
        <v>0</v>
      </c>
      <c r="K907" s="222"/>
      <c r="L907" s="44"/>
      <c r="M907" s="223" t="s">
        <v>1</v>
      </c>
      <c r="N907" s="224" t="s">
        <v>39</v>
      </c>
      <c r="O907" s="91"/>
      <c r="P907" s="225">
        <f>O907*H907</f>
        <v>0</v>
      </c>
      <c r="Q907" s="225">
        <v>0</v>
      </c>
      <c r="R907" s="225">
        <f>Q907*H907</f>
        <v>0</v>
      </c>
      <c r="S907" s="225">
        <v>0.00023000000000000001</v>
      </c>
      <c r="T907" s="226">
        <f>S907*H907</f>
        <v>0.0013800000000000002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227" t="s">
        <v>277</v>
      </c>
      <c r="AT907" s="227" t="s">
        <v>139</v>
      </c>
      <c r="AU907" s="227" t="s">
        <v>144</v>
      </c>
      <c r="AY907" s="17" t="s">
        <v>136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17" t="s">
        <v>144</v>
      </c>
      <c r="BK907" s="228">
        <f>ROUND(I907*H907,2)</f>
        <v>0</v>
      </c>
      <c r="BL907" s="17" t="s">
        <v>277</v>
      </c>
      <c r="BM907" s="227" t="s">
        <v>1155</v>
      </c>
    </row>
    <row r="908" s="14" customFormat="1">
      <c r="A908" s="14"/>
      <c r="B908" s="240"/>
      <c r="C908" s="241"/>
      <c r="D908" s="231" t="s">
        <v>146</v>
      </c>
      <c r="E908" s="242" t="s">
        <v>1</v>
      </c>
      <c r="F908" s="243" t="s">
        <v>180</v>
      </c>
      <c r="G908" s="241"/>
      <c r="H908" s="244">
        <v>6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146</v>
      </c>
      <c r="AU908" s="250" t="s">
        <v>144</v>
      </c>
      <c r="AV908" s="14" t="s">
        <v>144</v>
      </c>
      <c r="AW908" s="14" t="s">
        <v>30</v>
      </c>
      <c r="AX908" s="14" t="s">
        <v>81</v>
      </c>
      <c r="AY908" s="250" t="s">
        <v>136</v>
      </c>
    </row>
    <row r="909" s="2" customFormat="1" ht="24.15" customHeight="1">
      <c r="A909" s="38"/>
      <c r="B909" s="39"/>
      <c r="C909" s="215" t="s">
        <v>1156</v>
      </c>
      <c r="D909" s="215" t="s">
        <v>139</v>
      </c>
      <c r="E909" s="216" t="s">
        <v>1157</v>
      </c>
      <c r="F909" s="217" t="s">
        <v>1158</v>
      </c>
      <c r="G909" s="218" t="s">
        <v>170</v>
      </c>
      <c r="H909" s="219">
        <v>1</v>
      </c>
      <c r="I909" s="220"/>
      <c r="J909" s="221">
        <f>ROUND(I909*H909,2)</f>
        <v>0</v>
      </c>
      <c r="K909" s="222"/>
      <c r="L909" s="44"/>
      <c r="M909" s="223" t="s">
        <v>1</v>
      </c>
      <c r="N909" s="224" t="s">
        <v>39</v>
      </c>
      <c r="O909" s="91"/>
      <c r="P909" s="225">
        <f>O909*H909</f>
        <v>0</v>
      </c>
      <c r="Q909" s="225">
        <v>0</v>
      </c>
      <c r="R909" s="225">
        <f>Q909*H909</f>
        <v>0</v>
      </c>
      <c r="S909" s="225">
        <v>0</v>
      </c>
      <c r="T909" s="226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27" t="s">
        <v>277</v>
      </c>
      <c r="AT909" s="227" t="s">
        <v>139</v>
      </c>
      <c r="AU909" s="227" t="s">
        <v>144</v>
      </c>
      <c r="AY909" s="17" t="s">
        <v>136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17" t="s">
        <v>144</v>
      </c>
      <c r="BK909" s="228">
        <f>ROUND(I909*H909,2)</f>
        <v>0</v>
      </c>
      <c r="BL909" s="17" t="s">
        <v>277</v>
      </c>
      <c r="BM909" s="227" t="s">
        <v>1159</v>
      </c>
    </row>
    <row r="910" s="2" customFormat="1" ht="24.15" customHeight="1">
      <c r="A910" s="38"/>
      <c r="B910" s="39"/>
      <c r="C910" s="215" t="s">
        <v>1160</v>
      </c>
      <c r="D910" s="215" t="s">
        <v>139</v>
      </c>
      <c r="E910" s="216" t="s">
        <v>1161</v>
      </c>
      <c r="F910" s="217" t="s">
        <v>1162</v>
      </c>
      <c r="G910" s="218" t="s">
        <v>170</v>
      </c>
      <c r="H910" s="219">
        <v>7</v>
      </c>
      <c r="I910" s="220"/>
      <c r="J910" s="221">
        <f>ROUND(I910*H910,2)</f>
        <v>0</v>
      </c>
      <c r="K910" s="222"/>
      <c r="L910" s="44"/>
      <c r="M910" s="223" t="s">
        <v>1</v>
      </c>
      <c r="N910" s="224" t="s">
        <v>39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277</v>
      </c>
      <c r="AT910" s="227" t="s">
        <v>139</v>
      </c>
      <c r="AU910" s="227" t="s">
        <v>144</v>
      </c>
      <c r="AY910" s="17" t="s">
        <v>136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144</v>
      </c>
      <c r="BK910" s="228">
        <f>ROUND(I910*H910,2)</f>
        <v>0</v>
      </c>
      <c r="BL910" s="17" t="s">
        <v>277</v>
      </c>
      <c r="BM910" s="227" t="s">
        <v>1163</v>
      </c>
    </row>
    <row r="911" s="13" customFormat="1">
      <c r="A911" s="13"/>
      <c r="B911" s="229"/>
      <c r="C911" s="230"/>
      <c r="D911" s="231" t="s">
        <v>146</v>
      </c>
      <c r="E911" s="232" t="s">
        <v>1</v>
      </c>
      <c r="F911" s="233" t="s">
        <v>1098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146</v>
      </c>
      <c r="AU911" s="239" t="s">
        <v>144</v>
      </c>
      <c r="AV911" s="13" t="s">
        <v>81</v>
      </c>
      <c r="AW911" s="13" t="s">
        <v>30</v>
      </c>
      <c r="AX911" s="13" t="s">
        <v>73</v>
      </c>
      <c r="AY911" s="239" t="s">
        <v>136</v>
      </c>
    </row>
    <row r="912" s="14" customFormat="1">
      <c r="A912" s="14"/>
      <c r="B912" s="240"/>
      <c r="C912" s="241"/>
      <c r="D912" s="231" t="s">
        <v>146</v>
      </c>
      <c r="E912" s="242" t="s">
        <v>1</v>
      </c>
      <c r="F912" s="243" t="s">
        <v>81</v>
      </c>
      <c r="G912" s="241"/>
      <c r="H912" s="244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146</v>
      </c>
      <c r="AU912" s="250" t="s">
        <v>144</v>
      </c>
      <c r="AV912" s="14" t="s">
        <v>144</v>
      </c>
      <c r="AW912" s="14" t="s">
        <v>30</v>
      </c>
      <c r="AX912" s="14" t="s">
        <v>73</v>
      </c>
      <c r="AY912" s="250" t="s">
        <v>136</v>
      </c>
    </row>
    <row r="913" s="13" customFormat="1">
      <c r="A913" s="13"/>
      <c r="B913" s="229"/>
      <c r="C913" s="230"/>
      <c r="D913" s="231" t="s">
        <v>146</v>
      </c>
      <c r="E913" s="232" t="s">
        <v>1</v>
      </c>
      <c r="F913" s="233" t="s">
        <v>336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146</v>
      </c>
      <c r="AU913" s="239" t="s">
        <v>144</v>
      </c>
      <c r="AV913" s="13" t="s">
        <v>81</v>
      </c>
      <c r="AW913" s="13" t="s">
        <v>30</v>
      </c>
      <c r="AX913" s="13" t="s">
        <v>73</v>
      </c>
      <c r="AY913" s="239" t="s">
        <v>136</v>
      </c>
    </row>
    <row r="914" s="14" customFormat="1">
      <c r="A914" s="14"/>
      <c r="B914" s="240"/>
      <c r="C914" s="241"/>
      <c r="D914" s="231" t="s">
        <v>146</v>
      </c>
      <c r="E914" s="242" t="s">
        <v>1</v>
      </c>
      <c r="F914" s="243" t="s">
        <v>144</v>
      </c>
      <c r="G914" s="241"/>
      <c r="H914" s="244">
        <v>2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146</v>
      </c>
      <c r="AU914" s="250" t="s">
        <v>144</v>
      </c>
      <c r="AV914" s="14" t="s">
        <v>144</v>
      </c>
      <c r="AW914" s="14" t="s">
        <v>30</v>
      </c>
      <c r="AX914" s="14" t="s">
        <v>73</v>
      </c>
      <c r="AY914" s="250" t="s">
        <v>136</v>
      </c>
    </row>
    <row r="915" s="13" customFormat="1">
      <c r="A915" s="13"/>
      <c r="B915" s="229"/>
      <c r="C915" s="230"/>
      <c r="D915" s="231" t="s">
        <v>146</v>
      </c>
      <c r="E915" s="232" t="s">
        <v>1</v>
      </c>
      <c r="F915" s="233" t="s">
        <v>334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146</v>
      </c>
      <c r="AU915" s="239" t="s">
        <v>144</v>
      </c>
      <c r="AV915" s="13" t="s">
        <v>81</v>
      </c>
      <c r="AW915" s="13" t="s">
        <v>30</v>
      </c>
      <c r="AX915" s="13" t="s">
        <v>73</v>
      </c>
      <c r="AY915" s="239" t="s">
        <v>136</v>
      </c>
    </row>
    <row r="916" s="14" customFormat="1">
      <c r="A916" s="14"/>
      <c r="B916" s="240"/>
      <c r="C916" s="241"/>
      <c r="D916" s="231" t="s">
        <v>146</v>
      </c>
      <c r="E916" s="242" t="s">
        <v>1</v>
      </c>
      <c r="F916" s="243" t="s">
        <v>144</v>
      </c>
      <c r="G916" s="241"/>
      <c r="H916" s="244">
        <v>2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146</v>
      </c>
      <c r="AU916" s="250" t="s">
        <v>144</v>
      </c>
      <c r="AV916" s="14" t="s">
        <v>144</v>
      </c>
      <c r="AW916" s="14" t="s">
        <v>30</v>
      </c>
      <c r="AX916" s="14" t="s">
        <v>73</v>
      </c>
      <c r="AY916" s="250" t="s">
        <v>136</v>
      </c>
    </row>
    <row r="917" s="13" customFormat="1">
      <c r="A917" s="13"/>
      <c r="B917" s="229"/>
      <c r="C917" s="230"/>
      <c r="D917" s="231" t="s">
        <v>146</v>
      </c>
      <c r="E917" s="232" t="s">
        <v>1</v>
      </c>
      <c r="F917" s="233" t="s">
        <v>1164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146</v>
      </c>
      <c r="AU917" s="239" t="s">
        <v>144</v>
      </c>
      <c r="AV917" s="13" t="s">
        <v>81</v>
      </c>
      <c r="AW917" s="13" t="s">
        <v>30</v>
      </c>
      <c r="AX917" s="13" t="s">
        <v>73</v>
      </c>
      <c r="AY917" s="239" t="s">
        <v>136</v>
      </c>
    </row>
    <row r="918" s="14" customFormat="1">
      <c r="A918" s="14"/>
      <c r="B918" s="240"/>
      <c r="C918" s="241"/>
      <c r="D918" s="231" t="s">
        <v>146</v>
      </c>
      <c r="E918" s="242" t="s">
        <v>1</v>
      </c>
      <c r="F918" s="243" t="s">
        <v>81</v>
      </c>
      <c r="G918" s="241"/>
      <c r="H918" s="244">
        <v>1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146</v>
      </c>
      <c r="AU918" s="250" t="s">
        <v>144</v>
      </c>
      <c r="AV918" s="14" t="s">
        <v>144</v>
      </c>
      <c r="AW918" s="14" t="s">
        <v>30</v>
      </c>
      <c r="AX918" s="14" t="s">
        <v>73</v>
      </c>
      <c r="AY918" s="250" t="s">
        <v>136</v>
      </c>
    </row>
    <row r="919" s="13" customFormat="1">
      <c r="A919" s="13"/>
      <c r="B919" s="229"/>
      <c r="C919" s="230"/>
      <c r="D919" s="231" t="s">
        <v>146</v>
      </c>
      <c r="E919" s="232" t="s">
        <v>1</v>
      </c>
      <c r="F919" s="233" t="s">
        <v>1165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146</v>
      </c>
      <c r="AU919" s="239" t="s">
        <v>144</v>
      </c>
      <c r="AV919" s="13" t="s">
        <v>81</v>
      </c>
      <c r="AW919" s="13" t="s">
        <v>30</v>
      </c>
      <c r="AX919" s="13" t="s">
        <v>73</v>
      </c>
      <c r="AY919" s="239" t="s">
        <v>136</v>
      </c>
    </row>
    <row r="920" s="14" customFormat="1">
      <c r="A920" s="14"/>
      <c r="B920" s="240"/>
      <c r="C920" s="241"/>
      <c r="D920" s="231" t="s">
        <v>146</v>
      </c>
      <c r="E920" s="242" t="s">
        <v>1</v>
      </c>
      <c r="F920" s="243" t="s">
        <v>81</v>
      </c>
      <c r="G920" s="241"/>
      <c r="H920" s="244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146</v>
      </c>
      <c r="AU920" s="250" t="s">
        <v>144</v>
      </c>
      <c r="AV920" s="14" t="s">
        <v>144</v>
      </c>
      <c r="AW920" s="14" t="s">
        <v>30</v>
      </c>
      <c r="AX920" s="14" t="s">
        <v>73</v>
      </c>
      <c r="AY920" s="250" t="s">
        <v>136</v>
      </c>
    </row>
    <row r="921" s="15" customFormat="1">
      <c r="A921" s="15"/>
      <c r="B921" s="251"/>
      <c r="C921" s="252"/>
      <c r="D921" s="231" t="s">
        <v>146</v>
      </c>
      <c r="E921" s="253" t="s">
        <v>1</v>
      </c>
      <c r="F921" s="254" t="s">
        <v>159</v>
      </c>
      <c r="G921" s="252"/>
      <c r="H921" s="255">
        <v>7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1" t="s">
        <v>146</v>
      </c>
      <c r="AU921" s="261" t="s">
        <v>144</v>
      </c>
      <c r="AV921" s="15" t="s">
        <v>143</v>
      </c>
      <c r="AW921" s="15" t="s">
        <v>30</v>
      </c>
      <c r="AX921" s="15" t="s">
        <v>81</v>
      </c>
      <c r="AY921" s="261" t="s">
        <v>136</v>
      </c>
    </row>
    <row r="922" s="2" customFormat="1" ht="16.5" customHeight="1">
      <c r="A922" s="38"/>
      <c r="B922" s="39"/>
      <c r="C922" s="262" t="s">
        <v>1166</v>
      </c>
      <c r="D922" s="262" t="s">
        <v>160</v>
      </c>
      <c r="E922" s="263" t="s">
        <v>1167</v>
      </c>
      <c r="F922" s="264" t="s">
        <v>1168</v>
      </c>
      <c r="G922" s="265" t="s">
        <v>170</v>
      </c>
      <c r="H922" s="266">
        <v>7</v>
      </c>
      <c r="I922" s="267"/>
      <c r="J922" s="268">
        <f>ROUND(I922*H922,2)</f>
        <v>0</v>
      </c>
      <c r="K922" s="269"/>
      <c r="L922" s="270"/>
      <c r="M922" s="271" t="s">
        <v>1</v>
      </c>
      <c r="N922" s="272" t="s">
        <v>39</v>
      </c>
      <c r="O922" s="91"/>
      <c r="P922" s="225">
        <f>O922*H922</f>
        <v>0</v>
      </c>
      <c r="Q922" s="225">
        <v>0.00011</v>
      </c>
      <c r="R922" s="225">
        <f>Q922*H922</f>
        <v>0.00077000000000000007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354</v>
      </c>
      <c r="AT922" s="227" t="s">
        <v>160</v>
      </c>
      <c r="AU922" s="227" t="s">
        <v>144</v>
      </c>
      <c r="AY922" s="17" t="s">
        <v>136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144</v>
      </c>
      <c r="BK922" s="228">
        <f>ROUND(I922*H922,2)</f>
        <v>0</v>
      </c>
      <c r="BL922" s="17" t="s">
        <v>277</v>
      </c>
      <c r="BM922" s="227" t="s">
        <v>1169</v>
      </c>
    </row>
    <row r="923" s="13" customFormat="1">
      <c r="A923" s="13"/>
      <c r="B923" s="229"/>
      <c r="C923" s="230"/>
      <c r="D923" s="231" t="s">
        <v>146</v>
      </c>
      <c r="E923" s="232" t="s">
        <v>1</v>
      </c>
      <c r="F923" s="233" t="s">
        <v>1170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146</v>
      </c>
      <c r="AU923" s="239" t="s">
        <v>144</v>
      </c>
      <c r="AV923" s="13" t="s">
        <v>81</v>
      </c>
      <c r="AW923" s="13" t="s">
        <v>30</v>
      </c>
      <c r="AX923" s="13" t="s">
        <v>73</v>
      </c>
      <c r="AY923" s="239" t="s">
        <v>136</v>
      </c>
    </row>
    <row r="924" s="14" customFormat="1">
      <c r="A924" s="14"/>
      <c r="B924" s="240"/>
      <c r="C924" s="241"/>
      <c r="D924" s="231" t="s">
        <v>146</v>
      </c>
      <c r="E924" s="242" t="s">
        <v>1</v>
      </c>
      <c r="F924" s="243" t="s">
        <v>144</v>
      </c>
      <c r="G924" s="241"/>
      <c r="H924" s="244">
        <v>2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146</v>
      </c>
      <c r="AU924" s="250" t="s">
        <v>144</v>
      </c>
      <c r="AV924" s="14" t="s">
        <v>144</v>
      </c>
      <c r="AW924" s="14" t="s">
        <v>30</v>
      </c>
      <c r="AX924" s="14" t="s">
        <v>73</v>
      </c>
      <c r="AY924" s="250" t="s">
        <v>136</v>
      </c>
    </row>
    <row r="925" s="13" customFormat="1">
      <c r="A925" s="13"/>
      <c r="B925" s="229"/>
      <c r="C925" s="230"/>
      <c r="D925" s="231" t="s">
        <v>146</v>
      </c>
      <c r="E925" s="232" t="s">
        <v>1</v>
      </c>
      <c r="F925" s="233" t="s">
        <v>364</v>
      </c>
      <c r="G925" s="230"/>
      <c r="H925" s="232" t="s">
        <v>1</v>
      </c>
      <c r="I925" s="234"/>
      <c r="J925" s="230"/>
      <c r="K925" s="230"/>
      <c r="L925" s="235"/>
      <c r="M925" s="236"/>
      <c r="N925" s="237"/>
      <c r="O925" s="237"/>
      <c r="P925" s="237"/>
      <c r="Q925" s="237"/>
      <c r="R925" s="237"/>
      <c r="S925" s="237"/>
      <c r="T925" s="23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9" t="s">
        <v>146</v>
      </c>
      <c r="AU925" s="239" t="s">
        <v>144</v>
      </c>
      <c r="AV925" s="13" t="s">
        <v>81</v>
      </c>
      <c r="AW925" s="13" t="s">
        <v>30</v>
      </c>
      <c r="AX925" s="13" t="s">
        <v>73</v>
      </c>
      <c r="AY925" s="239" t="s">
        <v>136</v>
      </c>
    </row>
    <row r="926" s="14" customFormat="1">
      <c r="A926" s="14"/>
      <c r="B926" s="240"/>
      <c r="C926" s="241"/>
      <c r="D926" s="231" t="s">
        <v>146</v>
      </c>
      <c r="E926" s="242" t="s">
        <v>1</v>
      </c>
      <c r="F926" s="243" t="s">
        <v>144</v>
      </c>
      <c r="G926" s="241"/>
      <c r="H926" s="244">
        <v>2</v>
      </c>
      <c r="I926" s="245"/>
      <c r="J926" s="241"/>
      <c r="K926" s="241"/>
      <c r="L926" s="246"/>
      <c r="M926" s="247"/>
      <c r="N926" s="248"/>
      <c r="O926" s="248"/>
      <c r="P926" s="248"/>
      <c r="Q926" s="248"/>
      <c r="R926" s="248"/>
      <c r="S926" s="248"/>
      <c r="T926" s="249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0" t="s">
        <v>146</v>
      </c>
      <c r="AU926" s="250" t="s">
        <v>144</v>
      </c>
      <c r="AV926" s="14" t="s">
        <v>144</v>
      </c>
      <c r="AW926" s="14" t="s">
        <v>30</v>
      </c>
      <c r="AX926" s="14" t="s">
        <v>73</v>
      </c>
      <c r="AY926" s="250" t="s">
        <v>136</v>
      </c>
    </row>
    <row r="927" s="13" customFormat="1">
      <c r="A927" s="13"/>
      <c r="B927" s="229"/>
      <c r="C927" s="230"/>
      <c r="D927" s="231" t="s">
        <v>146</v>
      </c>
      <c r="E927" s="232" t="s">
        <v>1</v>
      </c>
      <c r="F927" s="233" t="s">
        <v>379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146</v>
      </c>
      <c r="AU927" s="239" t="s">
        <v>144</v>
      </c>
      <c r="AV927" s="13" t="s">
        <v>81</v>
      </c>
      <c r="AW927" s="13" t="s">
        <v>30</v>
      </c>
      <c r="AX927" s="13" t="s">
        <v>73</v>
      </c>
      <c r="AY927" s="239" t="s">
        <v>136</v>
      </c>
    </row>
    <row r="928" s="14" customFormat="1">
      <c r="A928" s="14"/>
      <c r="B928" s="240"/>
      <c r="C928" s="241"/>
      <c r="D928" s="231" t="s">
        <v>146</v>
      </c>
      <c r="E928" s="242" t="s">
        <v>1</v>
      </c>
      <c r="F928" s="243" t="s">
        <v>81</v>
      </c>
      <c r="G928" s="241"/>
      <c r="H928" s="244">
        <v>1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146</v>
      </c>
      <c r="AU928" s="250" t="s">
        <v>144</v>
      </c>
      <c r="AV928" s="14" t="s">
        <v>144</v>
      </c>
      <c r="AW928" s="14" t="s">
        <v>30</v>
      </c>
      <c r="AX928" s="14" t="s">
        <v>73</v>
      </c>
      <c r="AY928" s="250" t="s">
        <v>136</v>
      </c>
    </row>
    <row r="929" s="13" customFormat="1">
      <c r="A929" s="13"/>
      <c r="B929" s="229"/>
      <c r="C929" s="230"/>
      <c r="D929" s="231" t="s">
        <v>146</v>
      </c>
      <c r="E929" s="232" t="s">
        <v>1</v>
      </c>
      <c r="F929" s="233" t="s">
        <v>1164</v>
      </c>
      <c r="G929" s="230"/>
      <c r="H929" s="232" t="s">
        <v>1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9" t="s">
        <v>146</v>
      </c>
      <c r="AU929" s="239" t="s">
        <v>144</v>
      </c>
      <c r="AV929" s="13" t="s">
        <v>81</v>
      </c>
      <c r="AW929" s="13" t="s">
        <v>30</v>
      </c>
      <c r="AX929" s="13" t="s">
        <v>73</v>
      </c>
      <c r="AY929" s="239" t="s">
        <v>136</v>
      </c>
    </row>
    <row r="930" s="14" customFormat="1">
      <c r="A930" s="14"/>
      <c r="B930" s="240"/>
      <c r="C930" s="241"/>
      <c r="D930" s="231" t="s">
        <v>146</v>
      </c>
      <c r="E930" s="242" t="s">
        <v>1</v>
      </c>
      <c r="F930" s="243" t="s">
        <v>81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146</v>
      </c>
      <c r="AU930" s="250" t="s">
        <v>144</v>
      </c>
      <c r="AV930" s="14" t="s">
        <v>144</v>
      </c>
      <c r="AW930" s="14" t="s">
        <v>30</v>
      </c>
      <c r="AX930" s="14" t="s">
        <v>73</v>
      </c>
      <c r="AY930" s="250" t="s">
        <v>136</v>
      </c>
    </row>
    <row r="931" s="13" customFormat="1">
      <c r="A931" s="13"/>
      <c r="B931" s="229"/>
      <c r="C931" s="230"/>
      <c r="D931" s="231" t="s">
        <v>146</v>
      </c>
      <c r="E931" s="232" t="s">
        <v>1</v>
      </c>
      <c r="F931" s="233" t="s">
        <v>1165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146</v>
      </c>
      <c r="AU931" s="239" t="s">
        <v>144</v>
      </c>
      <c r="AV931" s="13" t="s">
        <v>81</v>
      </c>
      <c r="AW931" s="13" t="s">
        <v>30</v>
      </c>
      <c r="AX931" s="13" t="s">
        <v>73</v>
      </c>
      <c r="AY931" s="239" t="s">
        <v>136</v>
      </c>
    </row>
    <row r="932" s="14" customFormat="1">
      <c r="A932" s="14"/>
      <c r="B932" s="240"/>
      <c r="C932" s="241"/>
      <c r="D932" s="231" t="s">
        <v>146</v>
      </c>
      <c r="E932" s="242" t="s">
        <v>1</v>
      </c>
      <c r="F932" s="243" t="s">
        <v>81</v>
      </c>
      <c r="G932" s="241"/>
      <c r="H932" s="244">
        <v>1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146</v>
      </c>
      <c r="AU932" s="250" t="s">
        <v>144</v>
      </c>
      <c r="AV932" s="14" t="s">
        <v>144</v>
      </c>
      <c r="AW932" s="14" t="s">
        <v>30</v>
      </c>
      <c r="AX932" s="14" t="s">
        <v>73</v>
      </c>
      <c r="AY932" s="250" t="s">
        <v>136</v>
      </c>
    </row>
    <row r="933" s="15" customFormat="1">
      <c r="A933" s="15"/>
      <c r="B933" s="251"/>
      <c r="C933" s="252"/>
      <c r="D933" s="231" t="s">
        <v>146</v>
      </c>
      <c r="E933" s="253" t="s">
        <v>1</v>
      </c>
      <c r="F933" s="254" t="s">
        <v>159</v>
      </c>
      <c r="G933" s="252"/>
      <c r="H933" s="255">
        <v>7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61" t="s">
        <v>146</v>
      </c>
      <c r="AU933" s="261" t="s">
        <v>144</v>
      </c>
      <c r="AV933" s="15" t="s">
        <v>143</v>
      </c>
      <c r="AW933" s="15" t="s">
        <v>30</v>
      </c>
      <c r="AX933" s="15" t="s">
        <v>81</v>
      </c>
      <c r="AY933" s="261" t="s">
        <v>136</v>
      </c>
    </row>
    <row r="934" s="2" customFormat="1" ht="24.15" customHeight="1">
      <c r="A934" s="38"/>
      <c r="B934" s="39"/>
      <c r="C934" s="262" t="s">
        <v>1171</v>
      </c>
      <c r="D934" s="262" t="s">
        <v>160</v>
      </c>
      <c r="E934" s="263" t="s">
        <v>1172</v>
      </c>
      <c r="F934" s="264" t="s">
        <v>1173</v>
      </c>
      <c r="G934" s="265" t="s">
        <v>170</v>
      </c>
      <c r="H934" s="266">
        <v>7</v>
      </c>
      <c r="I934" s="267"/>
      <c r="J934" s="268">
        <f>ROUND(I934*H934,2)</f>
        <v>0</v>
      </c>
      <c r="K934" s="269"/>
      <c r="L934" s="270"/>
      <c r="M934" s="271" t="s">
        <v>1</v>
      </c>
      <c r="N934" s="272" t="s">
        <v>39</v>
      </c>
      <c r="O934" s="91"/>
      <c r="P934" s="225">
        <f>O934*H934</f>
        <v>0</v>
      </c>
      <c r="Q934" s="225">
        <v>1.0000000000000001E-05</v>
      </c>
      <c r="R934" s="225">
        <f>Q934*H934</f>
        <v>7.0000000000000007E-05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354</v>
      </c>
      <c r="AT934" s="227" t="s">
        <v>160</v>
      </c>
      <c r="AU934" s="227" t="s">
        <v>144</v>
      </c>
      <c r="AY934" s="17" t="s">
        <v>136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144</v>
      </c>
      <c r="BK934" s="228">
        <f>ROUND(I934*H934,2)</f>
        <v>0</v>
      </c>
      <c r="BL934" s="17" t="s">
        <v>277</v>
      </c>
      <c r="BM934" s="227" t="s">
        <v>1174</v>
      </c>
    </row>
    <row r="935" s="2" customFormat="1" ht="24.15" customHeight="1">
      <c r="A935" s="38"/>
      <c r="B935" s="39"/>
      <c r="C935" s="215" t="s">
        <v>1175</v>
      </c>
      <c r="D935" s="215" t="s">
        <v>139</v>
      </c>
      <c r="E935" s="216" t="s">
        <v>1176</v>
      </c>
      <c r="F935" s="217" t="s">
        <v>1177</v>
      </c>
      <c r="G935" s="218" t="s">
        <v>170</v>
      </c>
      <c r="H935" s="219">
        <v>2</v>
      </c>
      <c r="I935" s="220"/>
      <c r="J935" s="221">
        <f>ROUND(I935*H935,2)</f>
        <v>0</v>
      </c>
      <c r="K935" s="222"/>
      <c r="L935" s="44"/>
      <c r="M935" s="223" t="s">
        <v>1</v>
      </c>
      <c r="N935" s="224" t="s">
        <v>39</v>
      </c>
      <c r="O935" s="91"/>
      <c r="P935" s="225">
        <f>O935*H935</f>
        <v>0</v>
      </c>
      <c r="Q935" s="225">
        <v>0</v>
      </c>
      <c r="R935" s="225">
        <f>Q935*H935</f>
        <v>0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277</v>
      </c>
      <c r="AT935" s="227" t="s">
        <v>139</v>
      </c>
      <c r="AU935" s="227" t="s">
        <v>144</v>
      </c>
      <c r="AY935" s="17" t="s">
        <v>136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144</v>
      </c>
      <c r="BK935" s="228">
        <f>ROUND(I935*H935,2)</f>
        <v>0</v>
      </c>
      <c r="BL935" s="17" t="s">
        <v>277</v>
      </c>
      <c r="BM935" s="227" t="s">
        <v>1178</v>
      </c>
    </row>
    <row r="936" s="13" customFormat="1">
      <c r="A936" s="13"/>
      <c r="B936" s="229"/>
      <c r="C936" s="230"/>
      <c r="D936" s="231" t="s">
        <v>146</v>
      </c>
      <c r="E936" s="232" t="s">
        <v>1</v>
      </c>
      <c r="F936" s="233" t="s">
        <v>385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146</v>
      </c>
      <c r="AU936" s="239" t="s">
        <v>144</v>
      </c>
      <c r="AV936" s="13" t="s">
        <v>81</v>
      </c>
      <c r="AW936" s="13" t="s">
        <v>30</v>
      </c>
      <c r="AX936" s="13" t="s">
        <v>73</v>
      </c>
      <c r="AY936" s="239" t="s">
        <v>136</v>
      </c>
    </row>
    <row r="937" s="14" customFormat="1">
      <c r="A937" s="14"/>
      <c r="B937" s="240"/>
      <c r="C937" s="241"/>
      <c r="D937" s="231" t="s">
        <v>146</v>
      </c>
      <c r="E937" s="242" t="s">
        <v>1</v>
      </c>
      <c r="F937" s="243" t="s">
        <v>144</v>
      </c>
      <c r="G937" s="241"/>
      <c r="H937" s="244">
        <v>2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146</v>
      </c>
      <c r="AU937" s="250" t="s">
        <v>144</v>
      </c>
      <c r="AV937" s="14" t="s">
        <v>144</v>
      </c>
      <c r="AW937" s="14" t="s">
        <v>30</v>
      </c>
      <c r="AX937" s="14" t="s">
        <v>73</v>
      </c>
      <c r="AY937" s="250" t="s">
        <v>136</v>
      </c>
    </row>
    <row r="938" s="15" customFormat="1">
      <c r="A938" s="15"/>
      <c r="B938" s="251"/>
      <c r="C938" s="252"/>
      <c r="D938" s="231" t="s">
        <v>146</v>
      </c>
      <c r="E938" s="253" t="s">
        <v>1</v>
      </c>
      <c r="F938" s="254" t="s">
        <v>159</v>
      </c>
      <c r="G938" s="252"/>
      <c r="H938" s="255">
        <v>2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T938" s="261" t="s">
        <v>146</v>
      </c>
      <c r="AU938" s="261" t="s">
        <v>144</v>
      </c>
      <c r="AV938" s="15" t="s">
        <v>143</v>
      </c>
      <c r="AW938" s="15" t="s">
        <v>30</v>
      </c>
      <c r="AX938" s="15" t="s">
        <v>81</v>
      </c>
      <c r="AY938" s="261" t="s">
        <v>136</v>
      </c>
    </row>
    <row r="939" s="2" customFormat="1" ht="24.15" customHeight="1">
      <c r="A939" s="38"/>
      <c r="B939" s="39"/>
      <c r="C939" s="262" t="s">
        <v>1179</v>
      </c>
      <c r="D939" s="262" t="s">
        <v>160</v>
      </c>
      <c r="E939" s="263" t="s">
        <v>1180</v>
      </c>
      <c r="F939" s="264" t="s">
        <v>1181</v>
      </c>
      <c r="G939" s="265" t="s">
        <v>170</v>
      </c>
      <c r="H939" s="266">
        <v>2</v>
      </c>
      <c r="I939" s="267"/>
      <c r="J939" s="268">
        <f>ROUND(I939*H939,2)</f>
        <v>0</v>
      </c>
      <c r="K939" s="269"/>
      <c r="L939" s="270"/>
      <c r="M939" s="271" t="s">
        <v>1</v>
      </c>
      <c r="N939" s="272" t="s">
        <v>39</v>
      </c>
      <c r="O939" s="91"/>
      <c r="P939" s="225">
        <f>O939*H939</f>
        <v>0</v>
      </c>
      <c r="Q939" s="225">
        <v>4.0000000000000003E-05</v>
      </c>
      <c r="R939" s="225">
        <f>Q939*H939</f>
        <v>8.0000000000000007E-05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354</v>
      </c>
      <c r="AT939" s="227" t="s">
        <v>160</v>
      </c>
      <c r="AU939" s="227" t="s">
        <v>144</v>
      </c>
      <c r="AY939" s="17" t="s">
        <v>136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144</v>
      </c>
      <c r="BK939" s="228">
        <f>ROUND(I939*H939,2)</f>
        <v>0</v>
      </c>
      <c r="BL939" s="17" t="s">
        <v>277</v>
      </c>
      <c r="BM939" s="227" t="s">
        <v>1182</v>
      </c>
    </row>
    <row r="940" s="13" customFormat="1">
      <c r="A940" s="13"/>
      <c r="B940" s="229"/>
      <c r="C940" s="230"/>
      <c r="D940" s="231" t="s">
        <v>146</v>
      </c>
      <c r="E940" s="232" t="s">
        <v>1</v>
      </c>
      <c r="F940" s="233" t="s">
        <v>385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146</v>
      </c>
      <c r="AU940" s="239" t="s">
        <v>144</v>
      </c>
      <c r="AV940" s="13" t="s">
        <v>81</v>
      </c>
      <c r="AW940" s="13" t="s">
        <v>30</v>
      </c>
      <c r="AX940" s="13" t="s">
        <v>73</v>
      </c>
      <c r="AY940" s="239" t="s">
        <v>136</v>
      </c>
    </row>
    <row r="941" s="14" customFormat="1">
      <c r="A941" s="14"/>
      <c r="B941" s="240"/>
      <c r="C941" s="241"/>
      <c r="D941" s="231" t="s">
        <v>146</v>
      </c>
      <c r="E941" s="242" t="s">
        <v>1</v>
      </c>
      <c r="F941" s="243" t="s">
        <v>144</v>
      </c>
      <c r="G941" s="241"/>
      <c r="H941" s="244">
        <v>2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146</v>
      </c>
      <c r="AU941" s="250" t="s">
        <v>144</v>
      </c>
      <c r="AV941" s="14" t="s">
        <v>144</v>
      </c>
      <c r="AW941" s="14" t="s">
        <v>30</v>
      </c>
      <c r="AX941" s="14" t="s">
        <v>73</v>
      </c>
      <c r="AY941" s="250" t="s">
        <v>136</v>
      </c>
    </row>
    <row r="942" s="15" customFormat="1">
      <c r="A942" s="15"/>
      <c r="B942" s="251"/>
      <c r="C942" s="252"/>
      <c r="D942" s="231" t="s">
        <v>146</v>
      </c>
      <c r="E942" s="253" t="s">
        <v>1</v>
      </c>
      <c r="F942" s="254" t="s">
        <v>159</v>
      </c>
      <c r="G942" s="252"/>
      <c r="H942" s="255">
        <v>2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1" t="s">
        <v>146</v>
      </c>
      <c r="AU942" s="261" t="s">
        <v>144</v>
      </c>
      <c r="AV942" s="15" t="s">
        <v>143</v>
      </c>
      <c r="AW942" s="15" t="s">
        <v>30</v>
      </c>
      <c r="AX942" s="15" t="s">
        <v>81</v>
      </c>
      <c r="AY942" s="261" t="s">
        <v>136</v>
      </c>
    </row>
    <row r="943" s="2" customFormat="1" ht="16.5" customHeight="1">
      <c r="A943" s="38"/>
      <c r="B943" s="39"/>
      <c r="C943" s="262" t="s">
        <v>1183</v>
      </c>
      <c r="D943" s="262" t="s">
        <v>160</v>
      </c>
      <c r="E943" s="263" t="s">
        <v>1184</v>
      </c>
      <c r="F943" s="264" t="s">
        <v>1185</v>
      </c>
      <c r="G943" s="265" t="s">
        <v>170</v>
      </c>
      <c r="H943" s="266">
        <v>2</v>
      </c>
      <c r="I943" s="267"/>
      <c r="J943" s="268">
        <f>ROUND(I943*H943,2)</f>
        <v>0</v>
      </c>
      <c r="K943" s="269"/>
      <c r="L943" s="270"/>
      <c r="M943" s="271" t="s">
        <v>1</v>
      </c>
      <c r="N943" s="272" t="s">
        <v>39</v>
      </c>
      <c r="O943" s="91"/>
      <c r="P943" s="225">
        <f>O943*H943</f>
        <v>0</v>
      </c>
      <c r="Q943" s="225">
        <v>5.0000000000000002E-05</v>
      </c>
      <c r="R943" s="225">
        <f>Q943*H943</f>
        <v>0.00010000000000000001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354</v>
      </c>
      <c r="AT943" s="227" t="s">
        <v>160</v>
      </c>
      <c r="AU943" s="227" t="s">
        <v>144</v>
      </c>
      <c r="AY943" s="17" t="s">
        <v>136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144</v>
      </c>
      <c r="BK943" s="228">
        <f>ROUND(I943*H943,2)</f>
        <v>0</v>
      </c>
      <c r="BL943" s="17" t="s">
        <v>277</v>
      </c>
      <c r="BM943" s="227" t="s">
        <v>1186</v>
      </c>
    </row>
    <row r="944" s="13" customFormat="1">
      <c r="A944" s="13"/>
      <c r="B944" s="229"/>
      <c r="C944" s="230"/>
      <c r="D944" s="231" t="s">
        <v>146</v>
      </c>
      <c r="E944" s="232" t="s">
        <v>1</v>
      </c>
      <c r="F944" s="233" t="s">
        <v>385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146</v>
      </c>
      <c r="AU944" s="239" t="s">
        <v>144</v>
      </c>
      <c r="AV944" s="13" t="s">
        <v>81</v>
      </c>
      <c r="AW944" s="13" t="s">
        <v>30</v>
      </c>
      <c r="AX944" s="13" t="s">
        <v>73</v>
      </c>
      <c r="AY944" s="239" t="s">
        <v>136</v>
      </c>
    </row>
    <row r="945" s="14" customFormat="1">
      <c r="A945" s="14"/>
      <c r="B945" s="240"/>
      <c r="C945" s="241"/>
      <c r="D945" s="231" t="s">
        <v>146</v>
      </c>
      <c r="E945" s="242" t="s">
        <v>1</v>
      </c>
      <c r="F945" s="243" t="s">
        <v>144</v>
      </c>
      <c r="G945" s="241"/>
      <c r="H945" s="244">
        <v>2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146</v>
      </c>
      <c r="AU945" s="250" t="s">
        <v>144</v>
      </c>
      <c r="AV945" s="14" t="s">
        <v>144</v>
      </c>
      <c r="AW945" s="14" t="s">
        <v>30</v>
      </c>
      <c r="AX945" s="14" t="s">
        <v>73</v>
      </c>
      <c r="AY945" s="250" t="s">
        <v>136</v>
      </c>
    </row>
    <row r="946" s="15" customFormat="1">
      <c r="A946" s="15"/>
      <c r="B946" s="251"/>
      <c r="C946" s="252"/>
      <c r="D946" s="231" t="s">
        <v>146</v>
      </c>
      <c r="E946" s="253" t="s">
        <v>1</v>
      </c>
      <c r="F946" s="254" t="s">
        <v>159</v>
      </c>
      <c r="G946" s="252"/>
      <c r="H946" s="255">
        <v>2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T946" s="261" t="s">
        <v>146</v>
      </c>
      <c r="AU946" s="261" t="s">
        <v>144</v>
      </c>
      <c r="AV946" s="15" t="s">
        <v>143</v>
      </c>
      <c r="AW946" s="15" t="s">
        <v>30</v>
      </c>
      <c r="AX946" s="15" t="s">
        <v>81</v>
      </c>
      <c r="AY946" s="261" t="s">
        <v>136</v>
      </c>
    </row>
    <row r="947" s="2" customFormat="1" ht="24.15" customHeight="1">
      <c r="A947" s="38"/>
      <c r="B947" s="39"/>
      <c r="C947" s="215" t="s">
        <v>1187</v>
      </c>
      <c r="D947" s="215" t="s">
        <v>139</v>
      </c>
      <c r="E947" s="216" t="s">
        <v>1188</v>
      </c>
      <c r="F947" s="217" t="s">
        <v>1189</v>
      </c>
      <c r="G947" s="218" t="s">
        <v>170</v>
      </c>
      <c r="H947" s="219">
        <v>1</v>
      </c>
      <c r="I947" s="220"/>
      <c r="J947" s="221">
        <f>ROUND(I947*H947,2)</f>
        <v>0</v>
      </c>
      <c r="K947" s="222"/>
      <c r="L947" s="44"/>
      <c r="M947" s="223" t="s">
        <v>1</v>
      </c>
      <c r="N947" s="224" t="s">
        <v>39</v>
      </c>
      <c r="O947" s="91"/>
      <c r="P947" s="225">
        <f>O947*H947</f>
        <v>0</v>
      </c>
      <c r="Q947" s="225">
        <v>0</v>
      </c>
      <c r="R947" s="225">
        <f>Q947*H947</f>
        <v>0</v>
      </c>
      <c r="S947" s="225">
        <v>0</v>
      </c>
      <c r="T947" s="226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7" t="s">
        <v>277</v>
      </c>
      <c r="AT947" s="227" t="s">
        <v>139</v>
      </c>
      <c r="AU947" s="227" t="s">
        <v>144</v>
      </c>
      <c r="AY947" s="17" t="s">
        <v>136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17" t="s">
        <v>144</v>
      </c>
      <c r="BK947" s="228">
        <f>ROUND(I947*H947,2)</f>
        <v>0</v>
      </c>
      <c r="BL947" s="17" t="s">
        <v>277</v>
      </c>
      <c r="BM947" s="227" t="s">
        <v>1190</v>
      </c>
    </row>
    <row r="948" s="13" customFormat="1">
      <c r="A948" s="13"/>
      <c r="B948" s="229"/>
      <c r="C948" s="230"/>
      <c r="D948" s="231" t="s">
        <v>146</v>
      </c>
      <c r="E948" s="232" t="s">
        <v>1</v>
      </c>
      <c r="F948" s="233" t="s">
        <v>1191</v>
      </c>
      <c r="G948" s="230"/>
      <c r="H948" s="232" t="s">
        <v>1</v>
      </c>
      <c r="I948" s="234"/>
      <c r="J948" s="230"/>
      <c r="K948" s="230"/>
      <c r="L948" s="235"/>
      <c r="M948" s="236"/>
      <c r="N948" s="237"/>
      <c r="O948" s="237"/>
      <c r="P948" s="237"/>
      <c r="Q948" s="237"/>
      <c r="R948" s="237"/>
      <c r="S948" s="237"/>
      <c r="T948" s="23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9" t="s">
        <v>146</v>
      </c>
      <c r="AU948" s="239" t="s">
        <v>144</v>
      </c>
      <c r="AV948" s="13" t="s">
        <v>81</v>
      </c>
      <c r="AW948" s="13" t="s">
        <v>30</v>
      </c>
      <c r="AX948" s="13" t="s">
        <v>73</v>
      </c>
      <c r="AY948" s="239" t="s">
        <v>136</v>
      </c>
    </row>
    <row r="949" s="14" customFormat="1">
      <c r="A949" s="14"/>
      <c r="B949" s="240"/>
      <c r="C949" s="241"/>
      <c r="D949" s="231" t="s">
        <v>146</v>
      </c>
      <c r="E949" s="242" t="s">
        <v>1</v>
      </c>
      <c r="F949" s="243" t="s">
        <v>81</v>
      </c>
      <c r="G949" s="241"/>
      <c r="H949" s="244">
        <v>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0" t="s">
        <v>146</v>
      </c>
      <c r="AU949" s="250" t="s">
        <v>144</v>
      </c>
      <c r="AV949" s="14" t="s">
        <v>144</v>
      </c>
      <c r="AW949" s="14" t="s">
        <v>30</v>
      </c>
      <c r="AX949" s="14" t="s">
        <v>81</v>
      </c>
      <c r="AY949" s="250" t="s">
        <v>136</v>
      </c>
    </row>
    <row r="950" s="2" customFormat="1" ht="16.5" customHeight="1">
      <c r="A950" s="38"/>
      <c r="B950" s="39"/>
      <c r="C950" s="262" t="s">
        <v>1192</v>
      </c>
      <c r="D950" s="262" t="s">
        <v>160</v>
      </c>
      <c r="E950" s="263" t="s">
        <v>1193</v>
      </c>
      <c r="F950" s="264" t="s">
        <v>1194</v>
      </c>
      <c r="G950" s="265" t="s">
        <v>170</v>
      </c>
      <c r="H950" s="266">
        <v>1</v>
      </c>
      <c r="I950" s="267"/>
      <c r="J950" s="268">
        <f>ROUND(I950*H950,2)</f>
        <v>0</v>
      </c>
      <c r="K950" s="269"/>
      <c r="L950" s="270"/>
      <c r="M950" s="271" t="s">
        <v>1</v>
      </c>
      <c r="N950" s="272" t="s">
        <v>39</v>
      </c>
      <c r="O950" s="91"/>
      <c r="P950" s="225">
        <f>O950*H950</f>
        <v>0</v>
      </c>
      <c r="Q950" s="225">
        <v>0</v>
      </c>
      <c r="R950" s="225">
        <f>Q950*H950</f>
        <v>0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354</v>
      </c>
      <c r="AT950" s="227" t="s">
        <v>160</v>
      </c>
      <c r="AU950" s="227" t="s">
        <v>144</v>
      </c>
      <c r="AY950" s="17" t="s">
        <v>136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144</v>
      </c>
      <c r="BK950" s="228">
        <f>ROUND(I950*H950,2)</f>
        <v>0</v>
      </c>
      <c r="BL950" s="17" t="s">
        <v>277</v>
      </c>
      <c r="BM950" s="227" t="s">
        <v>1195</v>
      </c>
    </row>
    <row r="951" s="2" customFormat="1" ht="33" customHeight="1">
      <c r="A951" s="38"/>
      <c r="B951" s="39"/>
      <c r="C951" s="215" t="s">
        <v>1196</v>
      </c>
      <c r="D951" s="215" t="s">
        <v>139</v>
      </c>
      <c r="E951" s="216" t="s">
        <v>1197</v>
      </c>
      <c r="F951" s="217" t="s">
        <v>1198</v>
      </c>
      <c r="G951" s="218" t="s">
        <v>170</v>
      </c>
      <c r="H951" s="219">
        <v>7</v>
      </c>
      <c r="I951" s="220"/>
      <c r="J951" s="221">
        <f>ROUND(I951*H951,2)</f>
        <v>0</v>
      </c>
      <c r="K951" s="222"/>
      <c r="L951" s="44"/>
      <c r="M951" s="223" t="s">
        <v>1</v>
      </c>
      <c r="N951" s="224" t="s">
        <v>39</v>
      </c>
      <c r="O951" s="91"/>
      <c r="P951" s="225">
        <f>O951*H951</f>
        <v>0</v>
      </c>
      <c r="Q951" s="225">
        <v>0</v>
      </c>
      <c r="R951" s="225">
        <f>Q951*H951</f>
        <v>0</v>
      </c>
      <c r="S951" s="225">
        <v>5.0000000000000002E-05</v>
      </c>
      <c r="T951" s="226">
        <f>S951*H951</f>
        <v>0.00035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277</v>
      </c>
      <c r="AT951" s="227" t="s">
        <v>139</v>
      </c>
      <c r="AU951" s="227" t="s">
        <v>144</v>
      </c>
      <c r="AY951" s="17" t="s">
        <v>136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144</v>
      </c>
      <c r="BK951" s="228">
        <f>ROUND(I951*H951,2)</f>
        <v>0</v>
      </c>
      <c r="BL951" s="17" t="s">
        <v>277</v>
      </c>
      <c r="BM951" s="227" t="s">
        <v>1199</v>
      </c>
    </row>
    <row r="952" s="13" customFormat="1">
      <c r="A952" s="13"/>
      <c r="B952" s="229"/>
      <c r="C952" s="230"/>
      <c r="D952" s="231" t="s">
        <v>146</v>
      </c>
      <c r="E952" s="232" t="s">
        <v>1</v>
      </c>
      <c r="F952" s="233" t="s">
        <v>385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146</v>
      </c>
      <c r="AU952" s="239" t="s">
        <v>144</v>
      </c>
      <c r="AV952" s="13" t="s">
        <v>81</v>
      </c>
      <c r="AW952" s="13" t="s">
        <v>30</v>
      </c>
      <c r="AX952" s="13" t="s">
        <v>73</v>
      </c>
      <c r="AY952" s="239" t="s">
        <v>136</v>
      </c>
    </row>
    <row r="953" s="14" customFormat="1">
      <c r="A953" s="14"/>
      <c r="B953" s="240"/>
      <c r="C953" s="241"/>
      <c r="D953" s="231" t="s">
        <v>146</v>
      </c>
      <c r="E953" s="242" t="s">
        <v>1</v>
      </c>
      <c r="F953" s="243" t="s">
        <v>143</v>
      </c>
      <c r="G953" s="241"/>
      <c r="H953" s="244">
        <v>4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146</v>
      </c>
      <c r="AU953" s="250" t="s">
        <v>144</v>
      </c>
      <c r="AV953" s="14" t="s">
        <v>144</v>
      </c>
      <c r="AW953" s="14" t="s">
        <v>30</v>
      </c>
      <c r="AX953" s="14" t="s">
        <v>73</v>
      </c>
      <c r="AY953" s="250" t="s">
        <v>136</v>
      </c>
    </row>
    <row r="954" s="13" customFormat="1">
      <c r="A954" s="13"/>
      <c r="B954" s="229"/>
      <c r="C954" s="230"/>
      <c r="D954" s="231" t="s">
        <v>146</v>
      </c>
      <c r="E954" s="232" t="s">
        <v>1</v>
      </c>
      <c r="F954" s="233" t="s">
        <v>1200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146</v>
      </c>
      <c r="AU954" s="239" t="s">
        <v>144</v>
      </c>
      <c r="AV954" s="13" t="s">
        <v>81</v>
      </c>
      <c r="AW954" s="13" t="s">
        <v>30</v>
      </c>
      <c r="AX954" s="13" t="s">
        <v>73</v>
      </c>
      <c r="AY954" s="239" t="s">
        <v>136</v>
      </c>
    </row>
    <row r="955" s="14" customFormat="1">
      <c r="A955" s="14"/>
      <c r="B955" s="240"/>
      <c r="C955" s="241"/>
      <c r="D955" s="231" t="s">
        <v>146</v>
      </c>
      <c r="E955" s="242" t="s">
        <v>1</v>
      </c>
      <c r="F955" s="243" t="s">
        <v>73</v>
      </c>
      <c r="G955" s="241"/>
      <c r="H955" s="244">
        <v>0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146</v>
      </c>
      <c r="AU955" s="250" t="s">
        <v>144</v>
      </c>
      <c r="AV955" s="14" t="s">
        <v>144</v>
      </c>
      <c r="AW955" s="14" t="s">
        <v>30</v>
      </c>
      <c r="AX955" s="14" t="s">
        <v>73</v>
      </c>
      <c r="AY955" s="250" t="s">
        <v>136</v>
      </c>
    </row>
    <row r="956" s="13" customFormat="1">
      <c r="A956" s="13"/>
      <c r="B956" s="229"/>
      <c r="C956" s="230"/>
      <c r="D956" s="231" t="s">
        <v>146</v>
      </c>
      <c r="E956" s="232" t="s">
        <v>1</v>
      </c>
      <c r="F956" s="233" t="s">
        <v>1100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146</v>
      </c>
      <c r="AU956" s="239" t="s">
        <v>144</v>
      </c>
      <c r="AV956" s="13" t="s">
        <v>81</v>
      </c>
      <c r="AW956" s="13" t="s">
        <v>30</v>
      </c>
      <c r="AX956" s="13" t="s">
        <v>73</v>
      </c>
      <c r="AY956" s="239" t="s">
        <v>136</v>
      </c>
    </row>
    <row r="957" s="14" customFormat="1">
      <c r="A957" s="14"/>
      <c r="B957" s="240"/>
      <c r="C957" s="241"/>
      <c r="D957" s="231" t="s">
        <v>146</v>
      </c>
      <c r="E957" s="242" t="s">
        <v>1</v>
      </c>
      <c r="F957" s="243" t="s">
        <v>73</v>
      </c>
      <c r="G957" s="241"/>
      <c r="H957" s="244">
        <v>0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146</v>
      </c>
      <c r="AU957" s="250" t="s">
        <v>144</v>
      </c>
      <c r="AV957" s="14" t="s">
        <v>144</v>
      </c>
      <c r="AW957" s="14" t="s">
        <v>30</v>
      </c>
      <c r="AX957" s="14" t="s">
        <v>73</v>
      </c>
      <c r="AY957" s="250" t="s">
        <v>136</v>
      </c>
    </row>
    <row r="958" s="13" customFormat="1">
      <c r="A958" s="13"/>
      <c r="B958" s="229"/>
      <c r="C958" s="230"/>
      <c r="D958" s="231" t="s">
        <v>146</v>
      </c>
      <c r="E958" s="232" t="s">
        <v>1</v>
      </c>
      <c r="F958" s="233" t="s">
        <v>1098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146</v>
      </c>
      <c r="AU958" s="239" t="s">
        <v>144</v>
      </c>
      <c r="AV958" s="13" t="s">
        <v>81</v>
      </c>
      <c r="AW958" s="13" t="s">
        <v>30</v>
      </c>
      <c r="AX958" s="13" t="s">
        <v>73</v>
      </c>
      <c r="AY958" s="239" t="s">
        <v>136</v>
      </c>
    </row>
    <row r="959" s="14" customFormat="1">
      <c r="A959" s="14"/>
      <c r="B959" s="240"/>
      <c r="C959" s="241"/>
      <c r="D959" s="231" t="s">
        <v>146</v>
      </c>
      <c r="E959" s="242" t="s">
        <v>1</v>
      </c>
      <c r="F959" s="243" t="s">
        <v>81</v>
      </c>
      <c r="G959" s="241"/>
      <c r="H959" s="244">
        <v>1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146</v>
      </c>
      <c r="AU959" s="250" t="s">
        <v>144</v>
      </c>
      <c r="AV959" s="14" t="s">
        <v>144</v>
      </c>
      <c r="AW959" s="14" t="s">
        <v>30</v>
      </c>
      <c r="AX959" s="14" t="s">
        <v>73</v>
      </c>
      <c r="AY959" s="250" t="s">
        <v>136</v>
      </c>
    </row>
    <row r="960" s="13" customFormat="1">
      <c r="A960" s="13"/>
      <c r="B960" s="229"/>
      <c r="C960" s="230"/>
      <c r="D960" s="231" t="s">
        <v>146</v>
      </c>
      <c r="E960" s="232" t="s">
        <v>1</v>
      </c>
      <c r="F960" s="233" t="s">
        <v>336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146</v>
      </c>
      <c r="AU960" s="239" t="s">
        <v>144</v>
      </c>
      <c r="AV960" s="13" t="s">
        <v>81</v>
      </c>
      <c r="AW960" s="13" t="s">
        <v>30</v>
      </c>
      <c r="AX960" s="13" t="s">
        <v>73</v>
      </c>
      <c r="AY960" s="239" t="s">
        <v>136</v>
      </c>
    </row>
    <row r="961" s="14" customFormat="1">
      <c r="A961" s="14"/>
      <c r="B961" s="240"/>
      <c r="C961" s="241"/>
      <c r="D961" s="231" t="s">
        <v>146</v>
      </c>
      <c r="E961" s="242" t="s">
        <v>1</v>
      </c>
      <c r="F961" s="243" t="s">
        <v>144</v>
      </c>
      <c r="G961" s="241"/>
      <c r="H961" s="244">
        <v>2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146</v>
      </c>
      <c r="AU961" s="250" t="s">
        <v>144</v>
      </c>
      <c r="AV961" s="14" t="s">
        <v>144</v>
      </c>
      <c r="AW961" s="14" t="s">
        <v>30</v>
      </c>
      <c r="AX961" s="14" t="s">
        <v>73</v>
      </c>
      <c r="AY961" s="250" t="s">
        <v>136</v>
      </c>
    </row>
    <row r="962" s="13" customFormat="1">
      <c r="A962" s="13"/>
      <c r="B962" s="229"/>
      <c r="C962" s="230"/>
      <c r="D962" s="231" t="s">
        <v>146</v>
      </c>
      <c r="E962" s="232" t="s">
        <v>1</v>
      </c>
      <c r="F962" s="233" t="s">
        <v>379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146</v>
      </c>
      <c r="AU962" s="239" t="s">
        <v>144</v>
      </c>
      <c r="AV962" s="13" t="s">
        <v>81</v>
      </c>
      <c r="AW962" s="13" t="s">
        <v>30</v>
      </c>
      <c r="AX962" s="13" t="s">
        <v>73</v>
      </c>
      <c r="AY962" s="239" t="s">
        <v>136</v>
      </c>
    </row>
    <row r="963" s="14" customFormat="1">
      <c r="A963" s="14"/>
      <c r="B963" s="240"/>
      <c r="C963" s="241"/>
      <c r="D963" s="231" t="s">
        <v>146</v>
      </c>
      <c r="E963" s="242" t="s">
        <v>1</v>
      </c>
      <c r="F963" s="243" t="s">
        <v>73</v>
      </c>
      <c r="G963" s="241"/>
      <c r="H963" s="244">
        <v>0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146</v>
      </c>
      <c r="AU963" s="250" t="s">
        <v>144</v>
      </c>
      <c r="AV963" s="14" t="s">
        <v>144</v>
      </c>
      <c r="AW963" s="14" t="s">
        <v>30</v>
      </c>
      <c r="AX963" s="14" t="s">
        <v>73</v>
      </c>
      <c r="AY963" s="250" t="s">
        <v>136</v>
      </c>
    </row>
    <row r="964" s="15" customFormat="1">
      <c r="A964" s="15"/>
      <c r="B964" s="251"/>
      <c r="C964" s="252"/>
      <c r="D964" s="231" t="s">
        <v>146</v>
      </c>
      <c r="E964" s="253" t="s">
        <v>1</v>
      </c>
      <c r="F964" s="254" t="s">
        <v>159</v>
      </c>
      <c r="G964" s="252"/>
      <c r="H964" s="255">
        <v>7</v>
      </c>
      <c r="I964" s="256"/>
      <c r="J964" s="252"/>
      <c r="K964" s="252"/>
      <c r="L964" s="257"/>
      <c r="M964" s="258"/>
      <c r="N964" s="259"/>
      <c r="O964" s="259"/>
      <c r="P964" s="259"/>
      <c r="Q964" s="259"/>
      <c r="R964" s="259"/>
      <c r="S964" s="259"/>
      <c r="T964" s="260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61" t="s">
        <v>146</v>
      </c>
      <c r="AU964" s="261" t="s">
        <v>144</v>
      </c>
      <c r="AV964" s="15" t="s">
        <v>143</v>
      </c>
      <c r="AW964" s="15" t="s">
        <v>30</v>
      </c>
      <c r="AX964" s="15" t="s">
        <v>81</v>
      </c>
      <c r="AY964" s="261" t="s">
        <v>136</v>
      </c>
    </row>
    <row r="965" s="2" customFormat="1" ht="24.15" customHeight="1">
      <c r="A965" s="38"/>
      <c r="B965" s="39"/>
      <c r="C965" s="215" t="s">
        <v>1201</v>
      </c>
      <c r="D965" s="215" t="s">
        <v>139</v>
      </c>
      <c r="E965" s="216" t="s">
        <v>1202</v>
      </c>
      <c r="F965" s="217" t="s">
        <v>1203</v>
      </c>
      <c r="G965" s="218" t="s">
        <v>170</v>
      </c>
      <c r="H965" s="219">
        <v>1</v>
      </c>
      <c r="I965" s="220"/>
      <c r="J965" s="221">
        <f>ROUND(I965*H965,2)</f>
        <v>0</v>
      </c>
      <c r="K965" s="222"/>
      <c r="L965" s="44"/>
      <c r="M965" s="223" t="s">
        <v>1</v>
      </c>
      <c r="N965" s="224" t="s">
        <v>39</v>
      </c>
      <c r="O965" s="91"/>
      <c r="P965" s="225">
        <f>O965*H965</f>
        <v>0</v>
      </c>
      <c r="Q965" s="225">
        <v>0</v>
      </c>
      <c r="R965" s="225">
        <f>Q965*H965</f>
        <v>0</v>
      </c>
      <c r="S965" s="225">
        <v>0</v>
      </c>
      <c r="T965" s="226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7" t="s">
        <v>277</v>
      </c>
      <c r="AT965" s="227" t="s">
        <v>139</v>
      </c>
      <c r="AU965" s="227" t="s">
        <v>144</v>
      </c>
      <c r="AY965" s="17" t="s">
        <v>136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17" t="s">
        <v>144</v>
      </c>
      <c r="BK965" s="228">
        <f>ROUND(I965*H965,2)</f>
        <v>0</v>
      </c>
      <c r="BL965" s="17" t="s">
        <v>277</v>
      </c>
      <c r="BM965" s="227" t="s">
        <v>1204</v>
      </c>
    </row>
    <row r="966" s="13" customFormat="1">
      <c r="A966" s="13"/>
      <c r="B966" s="229"/>
      <c r="C966" s="230"/>
      <c r="D966" s="231" t="s">
        <v>146</v>
      </c>
      <c r="E966" s="232" t="s">
        <v>1</v>
      </c>
      <c r="F966" s="233" t="s">
        <v>1205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146</v>
      </c>
      <c r="AU966" s="239" t="s">
        <v>144</v>
      </c>
      <c r="AV966" s="13" t="s">
        <v>81</v>
      </c>
      <c r="AW966" s="13" t="s">
        <v>30</v>
      </c>
      <c r="AX966" s="13" t="s">
        <v>73</v>
      </c>
      <c r="AY966" s="239" t="s">
        <v>136</v>
      </c>
    </row>
    <row r="967" s="14" customFormat="1">
      <c r="A967" s="14"/>
      <c r="B967" s="240"/>
      <c r="C967" s="241"/>
      <c r="D967" s="231" t="s">
        <v>146</v>
      </c>
      <c r="E967" s="242" t="s">
        <v>1</v>
      </c>
      <c r="F967" s="243" t="s">
        <v>81</v>
      </c>
      <c r="G967" s="241"/>
      <c r="H967" s="244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146</v>
      </c>
      <c r="AU967" s="250" t="s">
        <v>144</v>
      </c>
      <c r="AV967" s="14" t="s">
        <v>144</v>
      </c>
      <c r="AW967" s="14" t="s">
        <v>30</v>
      </c>
      <c r="AX967" s="14" t="s">
        <v>81</v>
      </c>
      <c r="AY967" s="250" t="s">
        <v>136</v>
      </c>
    </row>
    <row r="968" s="2" customFormat="1" ht="16.5" customHeight="1">
      <c r="A968" s="38"/>
      <c r="B968" s="39"/>
      <c r="C968" s="262" t="s">
        <v>1206</v>
      </c>
      <c r="D968" s="262" t="s">
        <v>160</v>
      </c>
      <c r="E968" s="263" t="s">
        <v>1207</v>
      </c>
      <c r="F968" s="264" t="s">
        <v>1208</v>
      </c>
      <c r="G968" s="265" t="s">
        <v>170</v>
      </c>
      <c r="H968" s="266">
        <v>1</v>
      </c>
      <c r="I968" s="267"/>
      <c r="J968" s="268">
        <f>ROUND(I968*H968,2)</f>
        <v>0</v>
      </c>
      <c r="K968" s="269"/>
      <c r="L968" s="270"/>
      <c r="M968" s="271" t="s">
        <v>1</v>
      </c>
      <c r="N968" s="272" t="s">
        <v>39</v>
      </c>
      <c r="O968" s="91"/>
      <c r="P968" s="225">
        <f>O968*H968</f>
        <v>0</v>
      </c>
      <c r="Q968" s="225">
        <v>0</v>
      </c>
      <c r="R968" s="225">
        <f>Q968*H968</f>
        <v>0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354</v>
      </c>
      <c r="AT968" s="227" t="s">
        <v>160</v>
      </c>
      <c r="AU968" s="227" t="s">
        <v>144</v>
      </c>
      <c r="AY968" s="17" t="s">
        <v>136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144</v>
      </c>
      <c r="BK968" s="228">
        <f>ROUND(I968*H968,2)</f>
        <v>0</v>
      </c>
      <c r="BL968" s="17" t="s">
        <v>277</v>
      </c>
      <c r="BM968" s="227" t="s">
        <v>1209</v>
      </c>
    </row>
    <row r="969" s="13" customFormat="1">
      <c r="A969" s="13"/>
      <c r="B969" s="229"/>
      <c r="C969" s="230"/>
      <c r="D969" s="231" t="s">
        <v>146</v>
      </c>
      <c r="E969" s="232" t="s">
        <v>1</v>
      </c>
      <c r="F969" s="233" t="s">
        <v>1205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146</v>
      </c>
      <c r="AU969" s="239" t="s">
        <v>144</v>
      </c>
      <c r="AV969" s="13" t="s">
        <v>81</v>
      </c>
      <c r="AW969" s="13" t="s">
        <v>30</v>
      </c>
      <c r="AX969" s="13" t="s">
        <v>73</v>
      </c>
      <c r="AY969" s="239" t="s">
        <v>136</v>
      </c>
    </row>
    <row r="970" s="14" customFormat="1">
      <c r="A970" s="14"/>
      <c r="B970" s="240"/>
      <c r="C970" s="241"/>
      <c r="D970" s="231" t="s">
        <v>146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146</v>
      </c>
      <c r="AU970" s="250" t="s">
        <v>144</v>
      </c>
      <c r="AV970" s="14" t="s">
        <v>144</v>
      </c>
      <c r="AW970" s="14" t="s">
        <v>30</v>
      </c>
      <c r="AX970" s="14" t="s">
        <v>81</v>
      </c>
      <c r="AY970" s="250" t="s">
        <v>136</v>
      </c>
    </row>
    <row r="971" s="2" customFormat="1" ht="24.15" customHeight="1">
      <c r="A971" s="38"/>
      <c r="B971" s="39"/>
      <c r="C971" s="215" t="s">
        <v>1210</v>
      </c>
      <c r="D971" s="215" t="s">
        <v>139</v>
      </c>
      <c r="E971" s="216" t="s">
        <v>1211</v>
      </c>
      <c r="F971" s="217" t="s">
        <v>1212</v>
      </c>
      <c r="G971" s="218" t="s">
        <v>170</v>
      </c>
      <c r="H971" s="219">
        <v>4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0</v>
      </c>
      <c r="R971" s="225">
        <f>Q971*H971</f>
        <v>0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277</v>
      </c>
      <c r="AT971" s="227" t="s">
        <v>139</v>
      </c>
      <c r="AU971" s="227" t="s">
        <v>144</v>
      </c>
      <c r="AY971" s="17" t="s">
        <v>136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144</v>
      </c>
      <c r="BK971" s="228">
        <f>ROUND(I971*H971,2)</f>
        <v>0</v>
      </c>
      <c r="BL971" s="17" t="s">
        <v>277</v>
      </c>
      <c r="BM971" s="227" t="s">
        <v>1213</v>
      </c>
    </row>
    <row r="972" s="14" customFormat="1">
      <c r="A972" s="14"/>
      <c r="B972" s="240"/>
      <c r="C972" s="241"/>
      <c r="D972" s="231" t="s">
        <v>146</v>
      </c>
      <c r="E972" s="242" t="s">
        <v>1</v>
      </c>
      <c r="F972" s="243" t="s">
        <v>143</v>
      </c>
      <c r="G972" s="241"/>
      <c r="H972" s="244">
        <v>4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50" t="s">
        <v>146</v>
      </c>
      <c r="AU972" s="250" t="s">
        <v>144</v>
      </c>
      <c r="AV972" s="14" t="s">
        <v>144</v>
      </c>
      <c r="AW972" s="14" t="s">
        <v>30</v>
      </c>
      <c r="AX972" s="14" t="s">
        <v>81</v>
      </c>
      <c r="AY972" s="250" t="s">
        <v>136</v>
      </c>
    </row>
    <row r="973" s="2" customFormat="1" ht="24.15" customHeight="1">
      <c r="A973" s="38"/>
      <c r="B973" s="39"/>
      <c r="C973" s="262" t="s">
        <v>1214</v>
      </c>
      <c r="D973" s="262" t="s">
        <v>160</v>
      </c>
      <c r="E973" s="263" t="s">
        <v>1215</v>
      </c>
      <c r="F973" s="264" t="s">
        <v>1216</v>
      </c>
      <c r="G973" s="265" t="s">
        <v>170</v>
      </c>
      <c r="H973" s="266">
        <v>2</v>
      </c>
      <c r="I973" s="267"/>
      <c r="J973" s="268">
        <f>ROUND(I973*H973,2)</f>
        <v>0</v>
      </c>
      <c r="K973" s="269"/>
      <c r="L973" s="270"/>
      <c r="M973" s="271" t="s">
        <v>1</v>
      </c>
      <c r="N973" s="272" t="s">
        <v>39</v>
      </c>
      <c r="O973" s="91"/>
      <c r="P973" s="225">
        <f>O973*H973</f>
        <v>0</v>
      </c>
      <c r="Q973" s="225">
        <v>6.9999999999999994E-05</v>
      </c>
      <c r="R973" s="225">
        <f>Q973*H973</f>
        <v>0.00013999999999999999</v>
      </c>
      <c r="S973" s="225">
        <v>0</v>
      </c>
      <c r="T973" s="226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7" t="s">
        <v>354</v>
      </c>
      <c r="AT973" s="227" t="s">
        <v>160</v>
      </c>
      <c r="AU973" s="227" t="s">
        <v>144</v>
      </c>
      <c r="AY973" s="17" t="s">
        <v>136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17" t="s">
        <v>144</v>
      </c>
      <c r="BK973" s="228">
        <f>ROUND(I973*H973,2)</f>
        <v>0</v>
      </c>
      <c r="BL973" s="17" t="s">
        <v>277</v>
      </c>
      <c r="BM973" s="227" t="s">
        <v>1217</v>
      </c>
    </row>
    <row r="974" s="13" customFormat="1">
      <c r="A974" s="13"/>
      <c r="B974" s="229"/>
      <c r="C974" s="230"/>
      <c r="D974" s="231" t="s">
        <v>146</v>
      </c>
      <c r="E974" s="232" t="s">
        <v>1</v>
      </c>
      <c r="F974" s="233" t="s">
        <v>1218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146</v>
      </c>
      <c r="AU974" s="239" t="s">
        <v>144</v>
      </c>
      <c r="AV974" s="13" t="s">
        <v>81</v>
      </c>
      <c r="AW974" s="13" t="s">
        <v>30</v>
      </c>
      <c r="AX974" s="13" t="s">
        <v>73</v>
      </c>
      <c r="AY974" s="239" t="s">
        <v>136</v>
      </c>
    </row>
    <row r="975" s="14" customFormat="1">
      <c r="A975" s="14"/>
      <c r="B975" s="240"/>
      <c r="C975" s="241"/>
      <c r="D975" s="231" t="s">
        <v>146</v>
      </c>
      <c r="E975" s="242" t="s">
        <v>1</v>
      </c>
      <c r="F975" s="243" t="s">
        <v>81</v>
      </c>
      <c r="G975" s="241"/>
      <c r="H975" s="244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146</v>
      </c>
      <c r="AU975" s="250" t="s">
        <v>144</v>
      </c>
      <c r="AV975" s="14" t="s">
        <v>144</v>
      </c>
      <c r="AW975" s="14" t="s">
        <v>30</v>
      </c>
      <c r="AX975" s="14" t="s">
        <v>73</v>
      </c>
      <c r="AY975" s="250" t="s">
        <v>136</v>
      </c>
    </row>
    <row r="976" s="13" customFormat="1">
      <c r="A976" s="13"/>
      <c r="B976" s="229"/>
      <c r="C976" s="230"/>
      <c r="D976" s="231" t="s">
        <v>146</v>
      </c>
      <c r="E976" s="232" t="s">
        <v>1</v>
      </c>
      <c r="F976" s="233" t="s">
        <v>1219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146</v>
      </c>
      <c r="AU976" s="239" t="s">
        <v>144</v>
      </c>
      <c r="AV976" s="13" t="s">
        <v>81</v>
      </c>
      <c r="AW976" s="13" t="s">
        <v>30</v>
      </c>
      <c r="AX976" s="13" t="s">
        <v>73</v>
      </c>
      <c r="AY976" s="239" t="s">
        <v>136</v>
      </c>
    </row>
    <row r="977" s="14" customFormat="1">
      <c r="A977" s="14"/>
      <c r="B977" s="240"/>
      <c r="C977" s="241"/>
      <c r="D977" s="231" t="s">
        <v>146</v>
      </c>
      <c r="E977" s="242" t="s">
        <v>1</v>
      </c>
      <c r="F977" s="243" t="s">
        <v>81</v>
      </c>
      <c r="G977" s="241"/>
      <c r="H977" s="244">
        <v>1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146</v>
      </c>
      <c r="AU977" s="250" t="s">
        <v>144</v>
      </c>
      <c r="AV977" s="14" t="s">
        <v>144</v>
      </c>
      <c r="AW977" s="14" t="s">
        <v>30</v>
      </c>
      <c r="AX977" s="14" t="s">
        <v>73</v>
      </c>
      <c r="AY977" s="250" t="s">
        <v>136</v>
      </c>
    </row>
    <row r="978" s="15" customFormat="1">
      <c r="A978" s="15"/>
      <c r="B978" s="251"/>
      <c r="C978" s="252"/>
      <c r="D978" s="231" t="s">
        <v>146</v>
      </c>
      <c r="E978" s="253" t="s">
        <v>1</v>
      </c>
      <c r="F978" s="254" t="s">
        <v>159</v>
      </c>
      <c r="G978" s="252"/>
      <c r="H978" s="255">
        <v>2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1" t="s">
        <v>146</v>
      </c>
      <c r="AU978" s="261" t="s">
        <v>144</v>
      </c>
      <c r="AV978" s="15" t="s">
        <v>143</v>
      </c>
      <c r="AW978" s="15" t="s">
        <v>30</v>
      </c>
      <c r="AX978" s="15" t="s">
        <v>81</v>
      </c>
      <c r="AY978" s="261" t="s">
        <v>136</v>
      </c>
    </row>
    <row r="979" s="2" customFormat="1" ht="24.15" customHeight="1">
      <c r="A979" s="38"/>
      <c r="B979" s="39"/>
      <c r="C979" s="262" t="s">
        <v>1220</v>
      </c>
      <c r="D979" s="262" t="s">
        <v>160</v>
      </c>
      <c r="E979" s="263" t="s">
        <v>1221</v>
      </c>
      <c r="F979" s="264" t="s">
        <v>1222</v>
      </c>
      <c r="G979" s="265" t="s">
        <v>170</v>
      </c>
      <c r="H979" s="266">
        <v>2</v>
      </c>
      <c r="I979" s="267"/>
      <c r="J979" s="268">
        <f>ROUND(I979*H979,2)</f>
        <v>0</v>
      </c>
      <c r="K979" s="269"/>
      <c r="L979" s="270"/>
      <c r="M979" s="271" t="s">
        <v>1</v>
      </c>
      <c r="N979" s="272" t="s">
        <v>39</v>
      </c>
      <c r="O979" s="91"/>
      <c r="P979" s="225">
        <f>O979*H979</f>
        <v>0</v>
      </c>
      <c r="Q979" s="225">
        <v>6.0000000000000002E-05</v>
      </c>
      <c r="R979" s="225">
        <f>Q979*H979</f>
        <v>0.00012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354</v>
      </c>
      <c r="AT979" s="227" t="s">
        <v>160</v>
      </c>
      <c r="AU979" s="227" t="s">
        <v>144</v>
      </c>
      <c r="AY979" s="17" t="s">
        <v>136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144</v>
      </c>
      <c r="BK979" s="228">
        <f>ROUND(I979*H979,2)</f>
        <v>0</v>
      </c>
      <c r="BL979" s="17" t="s">
        <v>277</v>
      </c>
      <c r="BM979" s="227" t="s">
        <v>1223</v>
      </c>
    </row>
    <row r="980" s="13" customFormat="1">
      <c r="A980" s="13"/>
      <c r="B980" s="229"/>
      <c r="C980" s="230"/>
      <c r="D980" s="231" t="s">
        <v>146</v>
      </c>
      <c r="E980" s="232" t="s">
        <v>1</v>
      </c>
      <c r="F980" s="233" t="s">
        <v>1218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146</v>
      </c>
      <c r="AU980" s="239" t="s">
        <v>144</v>
      </c>
      <c r="AV980" s="13" t="s">
        <v>81</v>
      </c>
      <c r="AW980" s="13" t="s">
        <v>30</v>
      </c>
      <c r="AX980" s="13" t="s">
        <v>73</v>
      </c>
      <c r="AY980" s="239" t="s">
        <v>136</v>
      </c>
    </row>
    <row r="981" s="14" customFormat="1">
      <c r="A981" s="14"/>
      <c r="B981" s="240"/>
      <c r="C981" s="241"/>
      <c r="D981" s="231" t="s">
        <v>146</v>
      </c>
      <c r="E981" s="242" t="s">
        <v>1</v>
      </c>
      <c r="F981" s="243" t="s">
        <v>81</v>
      </c>
      <c r="G981" s="241"/>
      <c r="H981" s="244">
        <v>1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146</v>
      </c>
      <c r="AU981" s="250" t="s">
        <v>144</v>
      </c>
      <c r="AV981" s="14" t="s">
        <v>144</v>
      </c>
      <c r="AW981" s="14" t="s">
        <v>30</v>
      </c>
      <c r="AX981" s="14" t="s">
        <v>73</v>
      </c>
      <c r="AY981" s="250" t="s">
        <v>136</v>
      </c>
    </row>
    <row r="982" s="13" customFormat="1">
      <c r="A982" s="13"/>
      <c r="B982" s="229"/>
      <c r="C982" s="230"/>
      <c r="D982" s="231" t="s">
        <v>146</v>
      </c>
      <c r="E982" s="232" t="s">
        <v>1</v>
      </c>
      <c r="F982" s="233" t="s">
        <v>1219</v>
      </c>
      <c r="G982" s="230"/>
      <c r="H982" s="232" t="s">
        <v>1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9" t="s">
        <v>146</v>
      </c>
      <c r="AU982" s="239" t="s">
        <v>144</v>
      </c>
      <c r="AV982" s="13" t="s">
        <v>81</v>
      </c>
      <c r="AW982" s="13" t="s">
        <v>30</v>
      </c>
      <c r="AX982" s="13" t="s">
        <v>73</v>
      </c>
      <c r="AY982" s="239" t="s">
        <v>136</v>
      </c>
    </row>
    <row r="983" s="14" customFormat="1">
      <c r="A983" s="14"/>
      <c r="B983" s="240"/>
      <c r="C983" s="241"/>
      <c r="D983" s="231" t="s">
        <v>146</v>
      </c>
      <c r="E983" s="242" t="s">
        <v>1</v>
      </c>
      <c r="F983" s="243" t="s">
        <v>81</v>
      </c>
      <c r="G983" s="241"/>
      <c r="H983" s="244">
        <v>1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146</v>
      </c>
      <c r="AU983" s="250" t="s">
        <v>144</v>
      </c>
      <c r="AV983" s="14" t="s">
        <v>144</v>
      </c>
      <c r="AW983" s="14" t="s">
        <v>30</v>
      </c>
      <c r="AX983" s="14" t="s">
        <v>73</v>
      </c>
      <c r="AY983" s="250" t="s">
        <v>136</v>
      </c>
    </row>
    <row r="984" s="15" customFormat="1">
      <c r="A984" s="15"/>
      <c r="B984" s="251"/>
      <c r="C984" s="252"/>
      <c r="D984" s="231" t="s">
        <v>146</v>
      </c>
      <c r="E984" s="253" t="s">
        <v>1</v>
      </c>
      <c r="F984" s="254" t="s">
        <v>159</v>
      </c>
      <c r="G984" s="252"/>
      <c r="H984" s="255">
        <v>2</v>
      </c>
      <c r="I984" s="256"/>
      <c r="J984" s="252"/>
      <c r="K984" s="252"/>
      <c r="L984" s="257"/>
      <c r="M984" s="258"/>
      <c r="N984" s="259"/>
      <c r="O984" s="259"/>
      <c r="P984" s="259"/>
      <c r="Q984" s="259"/>
      <c r="R984" s="259"/>
      <c r="S984" s="259"/>
      <c r="T984" s="260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61" t="s">
        <v>146</v>
      </c>
      <c r="AU984" s="261" t="s">
        <v>144</v>
      </c>
      <c r="AV984" s="15" t="s">
        <v>143</v>
      </c>
      <c r="AW984" s="15" t="s">
        <v>30</v>
      </c>
      <c r="AX984" s="15" t="s">
        <v>81</v>
      </c>
      <c r="AY984" s="261" t="s">
        <v>136</v>
      </c>
    </row>
    <row r="985" s="2" customFormat="1" ht="33" customHeight="1">
      <c r="A985" s="38"/>
      <c r="B985" s="39"/>
      <c r="C985" s="215" t="s">
        <v>1224</v>
      </c>
      <c r="D985" s="215" t="s">
        <v>139</v>
      </c>
      <c r="E985" s="216" t="s">
        <v>1225</v>
      </c>
      <c r="F985" s="217" t="s">
        <v>1226</v>
      </c>
      <c r="G985" s="218" t="s">
        <v>170</v>
      </c>
      <c r="H985" s="219">
        <v>12</v>
      </c>
      <c r="I985" s="220"/>
      <c r="J985" s="221">
        <f>ROUND(I985*H985,2)</f>
        <v>0</v>
      </c>
      <c r="K985" s="222"/>
      <c r="L985" s="44"/>
      <c r="M985" s="223" t="s">
        <v>1</v>
      </c>
      <c r="N985" s="224" t="s">
        <v>39</v>
      </c>
      <c r="O985" s="91"/>
      <c r="P985" s="225">
        <f>O985*H985</f>
        <v>0</v>
      </c>
      <c r="Q985" s="225">
        <v>0</v>
      </c>
      <c r="R985" s="225">
        <f>Q985*H985</f>
        <v>0</v>
      </c>
      <c r="S985" s="225">
        <v>0</v>
      </c>
      <c r="T985" s="226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27" t="s">
        <v>277</v>
      </c>
      <c r="AT985" s="227" t="s">
        <v>139</v>
      </c>
      <c r="AU985" s="227" t="s">
        <v>144</v>
      </c>
      <c r="AY985" s="17" t="s">
        <v>136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17" t="s">
        <v>144</v>
      </c>
      <c r="BK985" s="228">
        <f>ROUND(I985*H985,2)</f>
        <v>0</v>
      </c>
      <c r="BL985" s="17" t="s">
        <v>277</v>
      </c>
      <c r="BM985" s="227" t="s">
        <v>1227</v>
      </c>
    </row>
    <row r="986" s="13" customFormat="1">
      <c r="A986" s="13"/>
      <c r="B986" s="229"/>
      <c r="C986" s="230"/>
      <c r="D986" s="231" t="s">
        <v>146</v>
      </c>
      <c r="E986" s="232" t="s">
        <v>1</v>
      </c>
      <c r="F986" s="233" t="s">
        <v>385</v>
      </c>
      <c r="G986" s="230"/>
      <c r="H986" s="232" t="s">
        <v>1</v>
      </c>
      <c r="I986" s="234"/>
      <c r="J986" s="230"/>
      <c r="K986" s="230"/>
      <c r="L986" s="235"/>
      <c r="M986" s="236"/>
      <c r="N986" s="237"/>
      <c r="O986" s="237"/>
      <c r="P986" s="237"/>
      <c r="Q986" s="237"/>
      <c r="R986" s="237"/>
      <c r="S986" s="237"/>
      <c r="T986" s="238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9" t="s">
        <v>146</v>
      </c>
      <c r="AU986" s="239" t="s">
        <v>144</v>
      </c>
      <c r="AV986" s="13" t="s">
        <v>81</v>
      </c>
      <c r="AW986" s="13" t="s">
        <v>30</v>
      </c>
      <c r="AX986" s="13" t="s">
        <v>73</v>
      </c>
      <c r="AY986" s="239" t="s">
        <v>136</v>
      </c>
    </row>
    <row r="987" s="14" customFormat="1">
      <c r="A987" s="14"/>
      <c r="B987" s="240"/>
      <c r="C987" s="241"/>
      <c r="D987" s="231" t="s">
        <v>146</v>
      </c>
      <c r="E987" s="242" t="s">
        <v>1</v>
      </c>
      <c r="F987" s="243" t="s">
        <v>81</v>
      </c>
      <c r="G987" s="241"/>
      <c r="H987" s="244">
        <v>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0" t="s">
        <v>146</v>
      </c>
      <c r="AU987" s="250" t="s">
        <v>144</v>
      </c>
      <c r="AV987" s="14" t="s">
        <v>144</v>
      </c>
      <c r="AW987" s="14" t="s">
        <v>30</v>
      </c>
      <c r="AX987" s="14" t="s">
        <v>73</v>
      </c>
      <c r="AY987" s="250" t="s">
        <v>136</v>
      </c>
    </row>
    <row r="988" s="13" customFormat="1">
      <c r="A988" s="13"/>
      <c r="B988" s="229"/>
      <c r="C988" s="230"/>
      <c r="D988" s="231" t="s">
        <v>146</v>
      </c>
      <c r="E988" s="232" t="s">
        <v>1</v>
      </c>
      <c r="F988" s="233" t="s">
        <v>1100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146</v>
      </c>
      <c r="AU988" s="239" t="s">
        <v>144</v>
      </c>
      <c r="AV988" s="13" t="s">
        <v>81</v>
      </c>
      <c r="AW988" s="13" t="s">
        <v>30</v>
      </c>
      <c r="AX988" s="13" t="s">
        <v>73</v>
      </c>
      <c r="AY988" s="239" t="s">
        <v>136</v>
      </c>
    </row>
    <row r="989" s="14" customFormat="1">
      <c r="A989" s="14"/>
      <c r="B989" s="240"/>
      <c r="C989" s="241"/>
      <c r="D989" s="231" t="s">
        <v>146</v>
      </c>
      <c r="E989" s="242" t="s">
        <v>1</v>
      </c>
      <c r="F989" s="243" t="s">
        <v>81</v>
      </c>
      <c r="G989" s="241"/>
      <c r="H989" s="244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146</v>
      </c>
      <c r="AU989" s="250" t="s">
        <v>144</v>
      </c>
      <c r="AV989" s="14" t="s">
        <v>144</v>
      </c>
      <c r="AW989" s="14" t="s">
        <v>30</v>
      </c>
      <c r="AX989" s="14" t="s">
        <v>73</v>
      </c>
      <c r="AY989" s="250" t="s">
        <v>136</v>
      </c>
    </row>
    <row r="990" s="13" customFormat="1">
      <c r="A990" s="13"/>
      <c r="B990" s="229"/>
      <c r="C990" s="230"/>
      <c r="D990" s="231" t="s">
        <v>146</v>
      </c>
      <c r="E990" s="232" t="s">
        <v>1</v>
      </c>
      <c r="F990" s="233" t="s">
        <v>1098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146</v>
      </c>
      <c r="AU990" s="239" t="s">
        <v>144</v>
      </c>
      <c r="AV990" s="13" t="s">
        <v>81</v>
      </c>
      <c r="AW990" s="13" t="s">
        <v>30</v>
      </c>
      <c r="AX990" s="13" t="s">
        <v>73</v>
      </c>
      <c r="AY990" s="239" t="s">
        <v>136</v>
      </c>
    </row>
    <row r="991" s="14" customFormat="1">
      <c r="A991" s="14"/>
      <c r="B991" s="240"/>
      <c r="C991" s="241"/>
      <c r="D991" s="231" t="s">
        <v>146</v>
      </c>
      <c r="E991" s="242" t="s">
        <v>1</v>
      </c>
      <c r="F991" s="243" t="s">
        <v>143</v>
      </c>
      <c r="G991" s="241"/>
      <c r="H991" s="244">
        <v>4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146</v>
      </c>
      <c r="AU991" s="250" t="s">
        <v>144</v>
      </c>
      <c r="AV991" s="14" t="s">
        <v>144</v>
      </c>
      <c r="AW991" s="14" t="s">
        <v>30</v>
      </c>
      <c r="AX991" s="14" t="s">
        <v>73</v>
      </c>
      <c r="AY991" s="250" t="s">
        <v>136</v>
      </c>
    </row>
    <row r="992" s="13" customFormat="1">
      <c r="A992" s="13"/>
      <c r="B992" s="229"/>
      <c r="C992" s="230"/>
      <c r="D992" s="231" t="s">
        <v>146</v>
      </c>
      <c r="E992" s="232" t="s">
        <v>1</v>
      </c>
      <c r="F992" s="233" t="s">
        <v>336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146</v>
      </c>
      <c r="AU992" s="239" t="s">
        <v>144</v>
      </c>
      <c r="AV992" s="13" t="s">
        <v>81</v>
      </c>
      <c r="AW992" s="13" t="s">
        <v>30</v>
      </c>
      <c r="AX992" s="13" t="s">
        <v>73</v>
      </c>
      <c r="AY992" s="239" t="s">
        <v>136</v>
      </c>
    </row>
    <row r="993" s="14" customFormat="1">
      <c r="A993" s="14"/>
      <c r="B993" s="240"/>
      <c r="C993" s="241"/>
      <c r="D993" s="231" t="s">
        <v>146</v>
      </c>
      <c r="E993" s="242" t="s">
        <v>1</v>
      </c>
      <c r="F993" s="243" t="s">
        <v>173</v>
      </c>
      <c r="G993" s="241"/>
      <c r="H993" s="244">
        <v>5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146</v>
      </c>
      <c r="AU993" s="250" t="s">
        <v>144</v>
      </c>
      <c r="AV993" s="14" t="s">
        <v>144</v>
      </c>
      <c r="AW993" s="14" t="s">
        <v>30</v>
      </c>
      <c r="AX993" s="14" t="s">
        <v>73</v>
      </c>
      <c r="AY993" s="250" t="s">
        <v>136</v>
      </c>
    </row>
    <row r="994" s="13" customFormat="1">
      <c r="A994" s="13"/>
      <c r="B994" s="229"/>
      <c r="C994" s="230"/>
      <c r="D994" s="231" t="s">
        <v>146</v>
      </c>
      <c r="E994" s="232" t="s">
        <v>1</v>
      </c>
      <c r="F994" s="233" t="s">
        <v>335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146</v>
      </c>
      <c r="AU994" s="239" t="s">
        <v>144</v>
      </c>
      <c r="AV994" s="13" t="s">
        <v>81</v>
      </c>
      <c r="AW994" s="13" t="s">
        <v>30</v>
      </c>
      <c r="AX994" s="13" t="s">
        <v>73</v>
      </c>
      <c r="AY994" s="239" t="s">
        <v>136</v>
      </c>
    </row>
    <row r="995" s="14" customFormat="1">
      <c r="A995" s="14"/>
      <c r="B995" s="240"/>
      <c r="C995" s="241"/>
      <c r="D995" s="231" t="s">
        <v>146</v>
      </c>
      <c r="E995" s="242" t="s">
        <v>1</v>
      </c>
      <c r="F995" s="243" t="s">
        <v>81</v>
      </c>
      <c r="G995" s="241"/>
      <c r="H995" s="244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146</v>
      </c>
      <c r="AU995" s="250" t="s">
        <v>144</v>
      </c>
      <c r="AV995" s="14" t="s">
        <v>144</v>
      </c>
      <c r="AW995" s="14" t="s">
        <v>30</v>
      </c>
      <c r="AX995" s="14" t="s">
        <v>73</v>
      </c>
      <c r="AY995" s="250" t="s">
        <v>136</v>
      </c>
    </row>
    <row r="996" s="15" customFormat="1">
      <c r="A996" s="15"/>
      <c r="B996" s="251"/>
      <c r="C996" s="252"/>
      <c r="D996" s="231" t="s">
        <v>146</v>
      </c>
      <c r="E996" s="253" t="s">
        <v>1</v>
      </c>
      <c r="F996" s="254" t="s">
        <v>159</v>
      </c>
      <c r="G996" s="252"/>
      <c r="H996" s="255">
        <v>12</v>
      </c>
      <c r="I996" s="256"/>
      <c r="J996" s="252"/>
      <c r="K996" s="252"/>
      <c r="L996" s="257"/>
      <c r="M996" s="258"/>
      <c r="N996" s="259"/>
      <c r="O996" s="259"/>
      <c r="P996" s="259"/>
      <c r="Q996" s="259"/>
      <c r="R996" s="259"/>
      <c r="S996" s="259"/>
      <c r="T996" s="260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61" t="s">
        <v>146</v>
      </c>
      <c r="AU996" s="261" t="s">
        <v>144</v>
      </c>
      <c r="AV996" s="15" t="s">
        <v>143</v>
      </c>
      <c r="AW996" s="15" t="s">
        <v>30</v>
      </c>
      <c r="AX996" s="15" t="s">
        <v>81</v>
      </c>
      <c r="AY996" s="261" t="s">
        <v>136</v>
      </c>
    </row>
    <row r="997" s="2" customFormat="1" ht="24.15" customHeight="1">
      <c r="A997" s="38"/>
      <c r="B997" s="39"/>
      <c r="C997" s="262" t="s">
        <v>1228</v>
      </c>
      <c r="D997" s="262" t="s">
        <v>160</v>
      </c>
      <c r="E997" s="263" t="s">
        <v>1229</v>
      </c>
      <c r="F997" s="264" t="s">
        <v>1230</v>
      </c>
      <c r="G997" s="265" t="s">
        <v>170</v>
      </c>
      <c r="H997" s="266">
        <v>12</v>
      </c>
      <c r="I997" s="267"/>
      <c r="J997" s="268">
        <f>ROUND(I997*H997,2)</f>
        <v>0</v>
      </c>
      <c r="K997" s="269"/>
      <c r="L997" s="270"/>
      <c r="M997" s="271" t="s">
        <v>1</v>
      </c>
      <c r="N997" s="272" t="s">
        <v>39</v>
      </c>
      <c r="O997" s="91"/>
      <c r="P997" s="225">
        <f>O997*H997</f>
        <v>0</v>
      </c>
      <c r="Q997" s="225">
        <v>0.00010000000000000001</v>
      </c>
      <c r="R997" s="225">
        <f>Q997*H997</f>
        <v>0.0012000000000000001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354</v>
      </c>
      <c r="AT997" s="227" t="s">
        <v>160</v>
      </c>
      <c r="AU997" s="227" t="s">
        <v>144</v>
      </c>
      <c r="AY997" s="17" t="s">
        <v>136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144</v>
      </c>
      <c r="BK997" s="228">
        <f>ROUND(I997*H997,2)</f>
        <v>0</v>
      </c>
      <c r="BL997" s="17" t="s">
        <v>277</v>
      </c>
      <c r="BM997" s="227" t="s">
        <v>1231</v>
      </c>
    </row>
    <row r="998" s="13" customFormat="1">
      <c r="A998" s="13"/>
      <c r="B998" s="229"/>
      <c r="C998" s="230"/>
      <c r="D998" s="231" t="s">
        <v>146</v>
      </c>
      <c r="E998" s="232" t="s">
        <v>1</v>
      </c>
      <c r="F998" s="233" t="s">
        <v>385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146</v>
      </c>
      <c r="AU998" s="239" t="s">
        <v>144</v>
      </c>
      <c r="AV998" s="13" t="s">
        <v>81</v>
      </c>
      <c r="AW998" s="13" t="s">
        <v>30</v>
      </c>
      <c r="AX998" s="13" t="s">
        <v>73</v>
      </c>
      <c r="AY998" s="239" t="s">
        <v>136</v>
      </c>
    </row>
    <row r="999" s="14" customFormat="1">
      <c r="A999" s="14"/>
      <c r="B999" s="240"/>
      <c r="C999" s="241"/>
      <c r="D999" s="231" t="s">
        <v>146</v>
      </c>
      <c r="E999" s="242" t="s">
        <v>1</v>
      </c>
      <c r="F999" s="243" t="s">
        <v>81</v>
      </c>
      <c r="G999" s="241"/>
      <c r="H999" s="244">
        <v>1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146</v>
      </c>
      <c r="AU999" s="250" t="s">
        <v>144</v>
      </c>
      <c r="AV999" s="14" t="s">
        <v>144</v>
      </c>
      <c r="AW999" s="14" t="s">
        <v>30</v>
      </c>
      <c r="AX999" s="14" t="s">
        <v>73</v>
      </c>
      <c r="AY999" s="250" t="s">
        <v>136</v>
      </c>
    </row>
    <row r="1000" s="13" customFormat="1">
      <c r="A1000" s="13"/>
      <c r="B1000" s="229"/>
      <c r="C1000" s="230"/>
      <c r="D1000" s="231" t="s">
        <v>146</v>
      </c>
      <c r="E1000" s="232" t="s">
        <v>1</v>
      </c>
      <c r="F1000" s="233" t="s">
        <v>1100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146</v>
      </c>
      <c r="AU1000" s="239" t="s">
        <v>144</v>
      </c>
      <c r="AV1000" s="13" t="s">
        <v>81</v>
      </c>
      <c r="AW1000" s="13" t="s">
        <v>30</v>
      </c>
      <c r="AX1000" s="13" t="s">
        <v>73</v>
      </c>
      <c r="AY1000" s="239" t="s">
        <v>136</v>
      </c>
    </row>
    <row r="1001" s="14" customFormat="1">
      <c r="A1001" s="14"/>
      <c r="B1001" s="240"/>
      <c r="C1001" s="241"/>
      <c r="D1001" s="231" t="s">
        <v>146</v>
      </c>
      <c r="E1001" s="242" t="s">
        <v>1</v>
      </c>
      <c r="F1001" s="243" t="s">
        <v>81</v>
      </c>
      <c r="G1001" s="241"/>
      <c r="H1001" s="244">
        <v>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146</v>
      </c>
      <c r="AU1001" s="250" t="s">
        <v>144</v>
      </c>
      <c r="AV1001" s="14" t="s">
        <v>144</v>
      </c>
      <c r="AW1001" s="14" t="s">
        <v>30</v>
      </c>
      <c r="AX1001" s="14" t="s">
        <v>73</v>
      </c>
      <c r="AY1001" s="250" t="s">
        <v>136</v>
      </c>
    </row>
    <row r="1002" s="13" customFormat="1">
      <c r="A1002" s="13"/>
      <c r="B1002" s="229"/>
      <c r="C1002" s="230"/>
      <c r="D1002" s="231" t="s">
        <v>146</v>
      </c>
      <c r="E1002" s="232" t="s">
        <v>1</v>
      </c>
      <c r="F1002" s="233" t="s">
        <v>1098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146</v>
      </c>
      <c r="AU1002" s="239" t="s">
        <v>144</v>
      </c>
      <c r="AV1002" s="13" t="s">
        <v>81</v>
      </c>
      <c r="AW1002" s="13" t="s">
        <v>30</v>
      </c>
      <c r="AX1002" s="13" t="s">
        <v>73</v>
      </c>
      <c r="AY1002" s="239" t="s">
        <v>136</v>
      </c>
    </row>
    <row r="1003" s="14" customFormat="1">
      <c r="A1003" s="14"/>
      <c r="B1003" s="240"/>
      <c r="C1003" s="241"/>
      <c r="D1003" s="231" t="s">
        <v>146</v>
      </c>
      <c r="E1003" s="242" t="s">
        <v>1</v>
      </c>
      <c r="F1003" s="243" t="s">
        <v>143</v>
      </c>
      <c r="G1003" s="241"/>
      <c r="H1003" s="244">
        <v>4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146</v>
      </c>
      <c r="AU1003" s="250" t="s">
        <v>144</v>
      </c>
      <c r="AV1003" s="14" t="s">
        <v>144</v>
      </c>
      <c r="AW1003" s="14" t="s">
        <v>30</v>
      </c>
      <c r="AX1003" s="14" t="s">
        <v>73</v>
      </c>
      <c r="AY1003" s="250" t="s">
        <v>136</v>
      </c>
    </row>
    <row r="1004" s="13" customFormat="1">
      <c r="A1004" s="13"/>
      <c r="B1004" s="229"/>
      <c r="C1004" s="230"/>
      <c r="D1004" s="231" t="s">
        <v>146</v>
      </c>
      <c r="E1004" s="232" t="s">
        <v>1</v>
      </c>
      <c r="F1004" s="233" t="s">
        <v>336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146</v>
      </c>
      <c r="AU1004" s="239" t="s">
        <v>144</v>
      </c>
      <c r="AV1004" s="13" t="s">
        <v>81</v>
      </c>
      <c r="AW1004" s="13" t="s">
        <v>30</v>
      </c>
      <c r="AX1004" s="13" t="s">
        <v>73</v>
      </c>
      <c r="AY1004" s="239" t="s">
        <v>136</v>
      </c>
    </row>
    <row r="1005" s="14" customFormat="1">
      <c r="A1005" s="14"/>
      <c r="B1005" s="240"/>
      <c r="C1005" s="241"/>
      <c r="D1005" s="231" t="s">
        <v>146</v>
      </c>
      <c r="E1005" s="242" t="s">
        <v>1</v>
      </c>
      <c r="F1005" s="243" t="s">
        <v>173</v>
      </c>
      <c r="G1005" s="241"/>
      <c r="H1005" s="244">
        <v>5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0" t="s">
        <v>146</v>
      </c>
      <c r="AU1005" s="250" t="s">
        <v>144</v>
      </c>
      <c r="AV1005" s="14" t="s">
        <v>144</v>
      </c>
      <c r="AW1005" s="14" t="s">
        <v>30</v>
      </c>
      <c r="AX1005" s="14" t="s">
        <v>73</v>
      </c>
      <c r="AY1005" s="250" t="s">
        <v>136</v>
      </c>
    </row>
    <row r="1006" s="13" customFormat="1">
      <c r="A1006" s="13"/>
      <c r="B1006" s="229"/>
      <c r="C1006" s="230"/>
      <c r="D1006" s="231" t="s">
        <v>146</v>
      </c>
      <c r="E1006" s="232" t="s">
        <v>1</v>
      </c>
      <c r="F1006" s="233" t="s">
        <v>335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146</v>
      </c>
      <c r="AU1006" s="239" t="s">
        <v>144</v>
      </c>
      <c r="AV1006" s="13" t="s">
        <v>81</v>
      </c>
      <c r="AW1006" s="13" t="s">
        <v>30</v>
      </c>
      <c r="AX1006" s="13" t="s">
        <v>73</v>
      </c>
      <c r="AY1006" s="239" t="s">
        <v>136</v>
      </c>
    </row>
    <row r="1007" s="14" customFormat="1">
      <c r="A1007" s="14"/>
      <c r="B1007" s="240"/>
      <c r="C1007" s="241"/>
      <c r="D1007" s="231" t="s">
        <v>146</v>
      </c>
      <c r="E1007" s="242" t="s">
        <v>1</v>
      </c>
      <c r="F1007" s="243" t="s">
        <v>81</v>
      </c>
      <c r="G1007" s="241"/>
      <c r="H1007" s="244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146</v>
      </c>
      <c r="AU1007" s="250" t="s">
        <v>144</v>
      </c>
      <c r="AV1007" s="14" t="s">
        <v>144</v>
      </c>
      <c r="AW1007" s="14" t="s">
        <v>30</v>
      </c>
      <c r="AX1007" s="14" t="s">
        <v>73</v>
      </c>
      <c r="AY1007" s="250" t="s">
        <v>136</v>
      </c>
    </row>
    <row r="1008" s="15" customFormat="1">
      <c r="A1008" s="15"/>
      <c r="B1008" s="251"/>
      <c r="C1008" s="252"/>
      <c r="D1008" s="231" t="s">
        <v>146</v>
      </c>
      <c r="E1008" s="253" t="s">
        <v>1</v>
      </c>
      <c r="F1008" s="254" t="s">
        <v>159</v>
      </c>
      <c r="G1008" s="252"/>
      <c r="H1008" s="255">
        <v>12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61" t="s">
        <v>146</v>
      </c>
      <c r="AU1008" s="261" t="s">
        <v>144</v>
      </c>
      <c r="AV1008" s="15" t="s">
        <v>143</v>
      </c>
      <c r="AW1008" s="15" t="s">
        <v>30</v>
      </c>
      <c r="AX1008" s="15" t="s">
        <v>81</v>
      </c>
      <c r="AY1008" s="261" t="s">
        <v>136</v>
      </c>
    </row>
    <row r="1009" s="2" customFormat="1" ht="37.8" customHeight="1">
      <c r="A1009" s="38"/>
      <c r="B1009" s="39"/>
      <c r="C1009" s="215" t="s">
        <v>1232</v>
      </c>
      <c r="D1009" s="215" t="s">
        <v>139</v>
      </c>
      <c r="E1009" s="216" t="s">
        <v>1233</v>
      </c>
      <c r="F1009" s="217" t="s">
        <v>1234</v>
      </c>
      <c r="G1009" s="218" t="s">
        <v>170</v>
      </c>
      <c r="H1009" s="219">
        <v>6</v>
      </c>
      <c r="I1009" s="220"/>
      <c r="J1009" s="221">
        <f>ROUND(I1009*H1009,2)</f>
        <v>0</v>
      </c>
      <c r="K1009" s="222"/>
      <c r="L1009" s="44"/>
      <c r="M1009" s="223" t="s">
        <v>1</v>
      </c>
      <c r="N1009" s="224" t="s">
        <v>39</v>
      </c>
      <c r="O1009" s="91"/>
      <c r="P1009" s="225">
        <f>O1009*H1009</f>
        <v>0</v>
      </c>
      <c r="Q1009" s="225">
        <v>0</v>
      </c>
      <c r="R1009" s="225">
        <f>Q1009*H1009</f>
        <v>0</v>
      </c>
      <c r="S1009" s="225">
        <v>5.0000000000000002E-05</v>
      </c>
      <c r="T1009" s="226">
        <f>S1009*H1009</f>
        <v>0.00030000000000000003</v>
      </c>
      <c r="U1009" s="38"/>
      <c r="V1009" s="38"/>
      <c r="W1009" s="38"/>
      <c r="X1009" s="38"/>
      <c r="Y1009" s="38"/>
      <c r="Z1009" s="38"/>
      <c r="AA1009" s="38"/>
      <c r="AB1009" s="38"/>
      <c r="AC1009" s="38"/>
      <c r="AD1009" s="38"/>
      <c r="AE1009" s="38"/>
      <c r="AR1009" s="227" t="s">
        <v>277</v>
      </c>
      <c r="AT1009" s="227" t="s">
        <v>139</v>
      </c>
      <c r="AU1009" s="227" t="s">
        <v>144</v>
      </c>
      <c r="AY1009" s="17" t="s">
        <v>136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17" t="s">
        <v>144</v>
      </c>
      <c r="BK1009" s="228">
        <f>ROUND(I1009*H1009,2)</f>
        <v>0</v>
      </c>
      <c r="BL1009" s="17" t="s">
        <v>277</v>
      </c>
      <c r="BM1009" s="227" t="s">
        <v>1235</v>
      </c>
    </row>
    <row r="1010" s="13" customFormat="1">
      <c r="A1010" s="13"/>
      <c r="B1010" s="229"/>
      <c r="C1010" s="230"/>
      <c r="D1010" s="231" t="s">
        <v>146</v>
      </c>
      <c r="E1010" s="232" t="s">
        <v>1</v>
      </c>
      <c r="F1010" s="233" t="s">
        <v>385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146</v>
      </c>
      <c r="AU1010" s="239" t="s">
        <v>144</v>
      </c>
      <c r="AV1010" s="13" t="s">
        <v>81</v>
      </c>
      <c r="AW1010" s="13" t="s">
        <v>30</v>
      </c>
      <c r="AX1010" s="13" t="s">
        <v>73</v>
      </c>
      <c r="AY1010" s="239" t="s">
        <v>136</v>
      </c>
    </row>
    <row r="1011" s="14" customFormat="1">
      <c r="A1011" s="14"/>
      <c r="B1011" s="240"/>
      <c r="C1011" s="241"/>
      <c r="D1011" s="231" t="s">
        <v>146</v>
      </c>
      <c r="E1011" s="242" t="s">
        <v>1</v>
      </c>
      <c r="F1011" s="243" t="s">
        <v>73</v>
      </c>
      <c r="G1011" s="241"/>
      <c r="H1011" s="244">
        <v>0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146</v>
      </c>
      <c r="AU1011" s="250" t="s">
        <v>144</v>
      </c>
      <c r="AV1011" s="14" t="s">
        <v>144</v>
      </c>
      <c r="AW1011" s="14" t="s">
        <v>30</v>
      </c>
      <c r="AX1011" s="14" t="s">
        <v>73</v>
      </c>
      <c r="AY1011" s="250" t="s">
        <v>136</v>
      </c>
    </row>
    <row r="1012" s="13" customFormat="1">
      <c r="A1012" s="13"/>
      <c r="B1012" s="229"/>
      <c r="C1012" s="230"/>
      <c r="D1012" s="231" t="s">
        <v>146</v>
      </c>
      <c r="E1012" s="232" t="s">
        <v>1</v>
      </c>
      <c r="F1012" s="233" t="s">
        <v>335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146</v>
      </c>
      <c r="AU1012" s="239" t="s">
        <v>144</v>
      </c>
      <c r="AV1012" s="13" t="s">
        <v>81</v>
      </c>
      <c r="AW1012" s="13" t="s">
        <v>30</v>
      </c>
      <c r="AX1012" s="13" t="s">
        <v>73</v>
      </c>
      <c r="AY1012" s="239" t="s">
        <v>136</v>
      </c>
    </row>
    <row r="1013" s="14" customFormat="1">
      <c r="A1013" s="14"/>
      <c r="B1013" s="240"/>
      <c r="C1013" s="241"/>
      <c r="D1013" s="231" t="s">
        <v>146</v>
      </c>
      <c r="E1013" s="242" t="s">
        <v>1</v>
      </c>
      <c r="F1013" s="243" t="s">
        <v>73</v>
      </c>
      <c r="G1013" s="241"/>
      <c r="H1013" s="244">
        <v>0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146</v>
      </c>
      <c r="AU1013" s="250" t="s">
        <v>144</v>
      </c>
      <c r="AV1013" s="14" t="s">
        <v>144</v>
      </c>
      <c r="AW1013" s="14" t="s">
        <v>30</v>
      </c>
      <c r="AX1013" s="14" t="s">
        <v>73</v>
      </c>
      <c r="AY1013" s="250" t="s">
        <v>136</v>
      </c>
    </row>
    <row r="1014" s="13" customFormat="1">
      <c r="A1014" s="13"/>
      <c r="B1014" s="229"/>
      <c r="C1014" s="230"/>
      <c r="D1014" s="231" t="s">
        <v>146</v>
      </c>
      <c r="E1014" s="232" t="s">
        <v>1</v>
      </c>
      <c r="F1014" s="233" t="s">
        <v>364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146</v>
      </c>
      <c r="AU1014" s="239" t="s">
        <v>144</v>
      </c>
      <c r="AV1014" s="13" t="s">
        <v>81</v>
      </c>
      <c r="AW1014" s="13" t="s">
        <v>30</v>
      </c>
      <c r="AX1014" s="13" t="s">
        <v>73</v>
      </c>
      <c r="AY1014" s="239" t="s">
        <v>136</v>
      </c>
    </row>
    <row r="1015" s="14" customFormat="1">
      <c r="A1015" s="14"/>
      <c r="B1015" s="240"/>
      <c r="C1015" s="241"/>
      <c r="D1015" s="231" t="s">
        <v>146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146</v>
      </c>
      <c r="AU1015" s="250" t="s">
        <v>144</v>
      </c>
      <c r="AV1015" s="14" t="s">
        <v>144</v>
      </c>
      <c r="AW1015" s="14" t="s">
        <v>30</v>
      </c>
      <c r="AX1015" s="14" t="s">
        <v>73</v>
      </c>
      <c r="AY1015" s="250" t="s">
        <v>136</v>
      </c>
    </row>
    <row r="1016" s="13" customFormat="1">
      <c r="A1016" s="13"/>
      <c r="B1016" s="229"/>
      <c r="C1016" s="230"/>
      <c r="D1016" s="231" t="s">
        <v>146</v>
      </c>
      <c r="E1016" s="232" t="s">
        <v>1</v>
      </c>
      <c r="F1016" s="233" t="s">
        <v>1007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146</v>
      </c>
      <c r="AU1016" s="239" t="s">
        <v>144</v>
      </c>
      <c r="AV1016" s="13" t="s">
        <v>81</v>
      </c>
      <c r="AW1016" s="13" t="s">
        <v>30</v>
      </c>
      <c r="AX1016" s="13" t="s">
        <v>73</v>
      </c>
      <c r="AY1016" s="239" t="s">
        <v>136</v>
      </c>
    </row>
    <row r="1017" s="14" customFormat="1">
      <c r="A1017" s="14"/>
      <c r="B1017" s="240"/>
      <c r="C1017" s="241"/>
      <c r="D1017" s="231" t="s">
        <v>146</v>
      </c>
      <c r="E1017" s="242" t="s">
        <v>1</v>
      </c>
      <c r="F1017" s="243" t="s">
        <v>144</v>
      </c>
      <c r="G1017" s="241"/>
      <c r="H1017" s="244">
        <v>2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146</v>
      </c>
      <c r="AU1017" s="250" t="s">
        <v>144</v>
      </c>
      <c r="AV1017" s="14" t="s">
        <v>144</v>
      </c>
      <c r="AW1017" s="14" t="s">
        <v>30</v>
      </c>
      <c r="AX1017" s="14" t="s">
        <v>73</v>
      </c>
      <c r="AY1017" s="250" t="s">
        <v>136</v>
      </c>
    </row>
    <row r="1018" s="13" customFormat="1">
      <c r="A1018" s="13"/>
      <c r="B1018" s="229"/>
      <c r="C1018" s="230"/>
      <c r="D1018" s="231" t="s">
        <v>146</v>
      </c>
      <c r="E1018" s="232" t="s">
        <v>1</v>
      </c>
      <c r="F1018" s="233" t="s">
        <v>336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146</v>
      </c>
      <c r="AU1018" s="239" t="s">
        <v>144</v>
      </c>
      <c r="AV1018" s="13" t="s">
        <v>81</v>
      </c>
      <c r="AW1018" s="13" t="s">
        <v>30</v>
      </c>
      <c r="AX1018" s="13" t="s">
        <v>73</v>
      </c>
      <c r="AY1018" s="239" t="s">
        <v>136</v>
      </c>
    </row>
    <row r="1019" s="14" customFormat="1">
      <c r="A1019" s="14"/>
      <c r="B1019" s="240"/>
      <c r="C1019" s="241"/>
      <c r="D1019" s="231" t="s">
        <v>146</v>
      </c>
      <c r="E1019" s="242" t="s">
        <v>1</v>
      </c>
      <c r="F1019" s="243" t="s">
        <v>137</v>
      </c>
      <c r="G1019" s="241"/>
      <c r="H1019" s="244">
        <v>3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146</v>
      </c>
      <c r="AU1019" s="250" t="s">
        <v>144</v>
      </c>
      <c r="AV1019" s="14" t="s">
        <v>144</v>
      </c>
      <c r="AW1019" s="14" t="s">
        <v>30</v>
      </c>
      <c r="AX1019" s="14" t="s">
        <v>73</v>
      </c>
      <c r="AY1019" s="250" t="s">
        <v>136</v>
      </c>
    </row>
    <row r="1020" s="13" customFormat="1">
      <c r="A1020" s="13"/>
      <c r="B1020" s="229"/>
      <c r="C1020" s="230"/>
      <c r="D1020" s="231" t="s">
        <v>146</v>
      </c>
      <c r="E1020" s="232" t="s">
        <v>1</v>
      </c>
      <c r="F1020" s="233" t="s">
        <v>379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146</v>
      </c>
      <c r="AU1020" s="239" t="s">
        <v>144</v>
      </c>
      <c r="AV1020" s="13" t="s">
        <v>81</v>
      </c>
      <c r="AW1020" s="13" t="s">
        <v>30</v>
      </c>
      <c r="AX1020" s="13" t="s">
        <v>73</v>
      </c>
      <c r="AY1020" s="239" t="s">
        <v>136</v>
      </c>
    </row>
    <row r="1021" s="14" customFormat="1">
      <c r="A1021" s="14"/>
      <c r="B1021" s="240"/>
      <c r="C1021" s="241"/>
      <c r="D1021" s="231" t="s">
        <v>146</v>
      </c>
      <c r="E1021" s="242" t="s">
        <v>1</v>
      </c>
      <c r="F1021" s="243" t="s">
        <v>73</v>
      </c>
      <c r="G1021" s="241"/>
      <c r="H1021" s="244">
        <v>0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146</v>
      </c>
      <c r="AU1021" s="250" t="s">
        <v>144</v>
      </c>
      <c r="AV1021" s="14" t="s">
        <v>144</v>
      </c>
      <c r="AW1021" s="14" t="s">
        <v>30</v>
      </c>
      <c r="AX1021" s="14" t="s">
        <v>73</v>
      </c>
      <c r="AY1021" s="250" t="s">
        <v>136</v>
      </c>
    </row>
    <row r="1022" s="15" customFormat="1">
      <c r="A1022" s="15"/>
      <c r="B1022" s="251"/>
      <c r="C1022" s="252"/>
      <c r="D1022" s="231" t="s">
        <v>146</v>
      </c>
      <c r="E1022" s="253" t="s">
        <v>1</v>
      </c>
      <c r="F1022" s="254" t="s">
        <v>159</v>
      </c>
      <c r="G1022" s="252"/>
      <c r="H1022" s="255">
        <v>6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146</v>
      </c>
      <c r="AU1022" s="261" t="s">
        <v>144</v>
      </c>
      <c r="AV1022" s="15" t="s">
        <v>143</v>
      </c>
      <c r="AW1022" s="15" t="s">
        <v>30</v>
      </c>
      <c r="AX1022" s="15" t="s">
        <v>81</v>
      </c>
      <c r="AY1022" s="261" t="s">
        <v>136</v>
      </c>
    </row>
    <row r="1023" s="2" customFormat="1" ht="16.5" customHeight="1">
      <c r="A1023" s="38"/>
      <c r="B1023" s="39"/>
      <c r="C1023" s="215" t="s">
        <v>1236</v>
      </c>
      <c r="D1023" s="215" t="s">
        <v>139</v>
      </c>
      <c r="E1023" s="216" t="s">
        <v>1237</v>
      </c>
      <c r="F1023" s="217" t="s">
        <v>1238</v>
      </c>
      <c r="G1023" s="218" t="s">
        <v>170</v>
      </c>
      <c r="H1023" s="219">
        <v>8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</v>
      </c>
      <c r="T1023" s="226">
        <f>S1023*H1023</f>
        <v>0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143</v>
      </c>
      <c r="AT1023" s="227" t="s">
        <v>139</v>
      </c>
      <c r="AU1023" s="227" t="s">
        <v>144</v>
      </c>
      <c r="AY1023" s="17" t="s">
        <v>136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144</v>
      </c>
      <c r="BK1023" s="228">
        <f>ROUND(I1023*H1023,2)</f>
        <v>0</v>
      </c>
      <c r="BL1023" s="17" t="s">
        <v>143</v>
      </c>
      <c r="BM1023" s="227" t="s">
        <v>1239</v>
      </c>
    </row>
    <row r="1024" s="14" customFormat="1">
      <c r="A1024" s="14"/>
      <c r="B1024" s="240"/>
      <c r="C1024" s="241"/>
      <c r="D1024" s="231" t="s">
        <v>146</v>
      </c>
      <c r="E1024" s="242" t="s">
        <v>1</v>
      </c>
      <c r="F1024" s="243" t="s">
        <v>1240</v>
      </c>
      <c r="G1024" s="241"/>
      <c r="H1024" s="244">
        <v>8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146</v>
      </c>
      <c r="AU1024" s="250" t="s">
        <v>144</v>
      </c>
      <c r="AV1024" s="14" t="s">
        <v>144</v>
      </c>
      <c r="AW1024" s="14" t="s">
        <v>30</v>
      </c>
      <c r="AX1024" s="14" t="s">
        <v>81</v>
      </c>
      <c r="AY1024" s="250" t="s">
        <v>136</v>
      </c>
    </row>
    <row r="1025" s="2" customFormat="1" ht="16.5" customHeight="1">
      <c r="A1025" s="38"/>
      <c r="B1025" s="39"/>
      <c r="C1025" s="262" t="s">
        <v>1241</v>
      </c>
      <c r="D1025" s="262" t="s">
        <v>160</v>
      </c>
      <c r="E1025" s="263" t="s">
        <v>1242</v>
      </c>
      <c r="F1025" s="264" t="s">
        <v>1243</v>
      </c>
      <c r="G1025" s="265" t="s">
        <v>170</v>
      </c>
      <c r="H1025" s="266">
        <v>6</v>
      </c>
      <c r="I1025" s="267"/>
      <c r="J1025" s="268">
        <f>ROUND(I1025*H1025,2)</f>
        <v>0</v>
      </c>
      <c r="K1025" s="269"/>
      <c r="L1025" s="270"/>
      <c r="M1025" s="271" t="s">
        <v>1</v>
      </c>
      <c r="N1025" s="272" t="s">
        <v>39</v>
      </c>
      <c r="O1025" s="91"/>
      <c r="P1025" s="225">
        <f>O1025*H1025</f>
        <v>0</v>
      </c>
      <c r="Q1025" s="225">
        <v>0.00040000000000000002</v>
      </c>
      <c r="R1025" s="225">
        <f>Q1025*H1025</f>
        <v>0.0024000000000000002</v>
      </c>
      <c r="S1025" s="225">
        <v>0</v>
      </c>
      <c r="T1025" s="226">
        <f>S1025*H1025</f>
        <v>0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227" t="s">
        <v>163</v>
      </c>
      <c r="AT1025" s="227" t="s">
        <v>160</v>
      </c>
      <c r="AU1025" s="227" t="s">
        <v>144</v>
      </c>
      <c r="AY1025" s="17" t="s">
        <v>136</v>
      </c>
      <c r="BE1025" s="228">
        <f>IF(N1025="základní",J1025,0)</f>
        <v>0</v>
      </c>
      <c r="BF1025" s="228">
        <f>IF(N1025="snížená",J1025,0)</f>
        <v>0</v>
      </c>
      <c r="BG1025" s="228">
        <f>IF(N1025="zákl. přenesená",J1025,0)</f>
        <v>0</v>
      </c>
      <c r="BH1025" s="228">
        <f>IF(N1025="sníž. přenesená",J1025,0)</f>
        <v>0</v>
      </c>
      <c r="BI1025" s="228">
        <f>IF(N1025="nulová",J1025,0)</f>
        <v>0</v>
      </c>
      <c r="BJ1025" s="17" t="s">
        <v>144</v>
      </c>
      <c r="BK1025" s="228">
        <f>ROUND(I1025*H1025,2)</f>
        <v>0</v>
      </c>
      <c r="BL1025" s="17" t="s">
        <v>143</v>
      </c>
      <c r="BM1025" s="227" t="s">
        <v>1244</v>
      </c>
    </row>
    <row r="1026" s="14" customFormat="1">
      <c r="A1026" s="14"/>
      <c r="B1026" s="240"/>
      <c r="C1026" s="241"/>
      <c r="D1026" s="231" t="s">
        <v>146</v>
      </c>
      <c r="E1026" s="242" t="s">
        <v>1</v>
      </c>
      <c r="F1026" s="243" t="s">
        <v>180</v>
      </c>
      <c r="G1026" s="241"/>
      <c r="H1026" s="244">
        <v>6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146</v>
      </c>
      <c r="AU1026" s="250" t="s">
        <v>144</v>
      </c>
      <c r="AV1026" s="14" t="s">
        <v>144</v>
      </c>
      <c r="AW1026" s="14" t="s">
        <v>30</v>
      </c>
      <c r="AX1026" s="14" t="s">
        <v>81</v>
      </c>
      <c r="AY1026" s="250" t="s">
        <v>136</v>
      </c>
    </row>
    <row r="1027" s="2" customFormat="1" ht="16.5" customHeight="1">
      <c r="A1027" s="38"/>
      <c r="B1027" s="39"/>
      <c r="C1027" s="262" t="s">
        <v>1245</v>
      </c>
      <c r="D1027" s="262" t="s">
        <v>160</v>
      </c>
      <c r="E1027" s="263" t="s">
        <v>1246</v>
      </c>
      <c r="F1027" s="264" t="s">
        <v>1247</v>
      </c>
      <c r="G1027" s="265" t="s">
        <v>170</v>
      </c>
      <c r="H1027" s="266">
        <v>2</v>
      </c>
      <c r="I1027" s="267"/>
      <c r="J1027" s="268">
        <f>ROUND(I1027*H1027,2)</f>
        <v>0</v>
      </c>
      <c r="K1027" s="269"/>
      <c r="L1027" s="270"/>
      <c r="M1027" s="271" t="s">
        <v>1</v>
      </c>
      <c r="N1027" s="272" t="s">
        <v>39</v>
      </c>
      <c r="O1027" s="91"/>
      <c r="P1027" s="225">
        <f>O1027*H1027</f>
        <v>0</v>
      </c>
      <c r="Q1027" s="225">
        <v>0.00040000000000000002</v>
      </c>
      <c r="R1027" s="225">
        <f>Q1027*H1027</f>
        <v>0.00080000000000000004</v>
      </c>
      <c r="S1027" s="225">
        <v>0</v>
      </c>
      <c r="T1027" s="226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354</v>
      </c>
      <c r="AT1027" s="227" t="s">
        <v>160</v>
      </c>
      <c r="AU1027" s="227" t="s">
        <v>144</v>
      </c>
      <c r="AY1027" s="17" t="s">
        <v>136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144</v>
      </c>
      <c r="BK1027" s="228">
        <f>ROUND(I1027*H1027,2)</f>
        <v>0</v>
      </c>
      <c r="BL1027" s="17" t="s">
        <v>277</v>
      </c>
      <c r="BM1027" s="227" t="s">
        <v>1248</v>
      </c>
    </row>
    <row r="1028" s="13" customFormat="1">
      <c r="A1028" s="13"/>
      <c r="B1028" s="229"/>
      <c r="C1028" s="230"/>
      <c r="D1028" s="231" t="s">
        <v>146</v>
      </c>
      <c r="E1028" s="232" t="s">
        <v>1</v>
      </c>
      <c r="F1028" s="233" t="s">
        <v>1249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146</v>
      </c>
      <c r="AU1028" s="239" t="s">
        <v>144</v>
      </c>
      <c r="AV1028" s="13" t="s">
        <v>81</v>
      </c>
      <c r="AW1028" s="13" t="s">
        <v>30</v>
      </c>
      <c r="AX1028" s="13" t="s">
        <v>73</v>
      </c>
      <c r="AY1028" s="239" t="s">
        <v>136</v>
      </c>
    </row>
    <row r="1029" s="14" customFormat="1">
      <c r="A1029" s="14"/>
      <c r="B1029" s="240"/>
      <c r="C1029" s="241"/>
      <c r="D1029" s="231" t="s">
        <v>146</v>
      </c>
      <c r="E1029" s="242" t="s">
        <v>1</v>
      </c>
      <c r="F1029" s="243" t="s">
        <v>144</v>
      </c>
      <c r="G1029" s="241"/>
      <c r="H1029" s="244">
        <v>2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146</v>
      </c>
      <c r="AU1029" s="250" t="s">
        <v>144</v>
      </c>
      <c r="AV1029" s="14" t="s">
        <v>144</v>
      </c>
      <c r="AW1029" s="14" t="s">
        <v>30</v>
      </c>
      <c r="AX1029" s="14" t="s">
        <v>81</v>
      </c>
      <c r="AY1029" s="250" t="s">
        <v>136</v>
      </c>
    </row>
    <row r="1030" s="2" customFormat="1" ht="16.5" customHeight="1">
      <c r="A1030" s="38"/>
      <c r="B1030" s="39"/>
      <c r="C1030" s="215" t="s">
        <v>1250</v>
      </c>
      <c r="D1030" s="215" t="s">
        <v>139</v>
      </c>
      <c r="E1030" s="216" t="s">
        <v>1251</v>
      </c>
      <c r="F1030" s="217" t="s">
        <v>1252</v>
      </c>
      <c r="G1030" s="218" t="s">
        <v>170</v>
      </c>
      <c r="H1030" s="219">
        <v>1</v>
      </c>
      <c r="I1030" s="220"/>
      <c r="J1030" s="221">
        <f>ROUND(I1030*H1030,2)</f>
        <v>0</v>
      </c>
      <c r="K1030" s="222"/>
      <c r="L1030" s="44"/>
      <c r="M1030" s="223" t="s">
        <v>1</v>
      </c>
      <c r="N1030" s="224" t="s">
        <v>39</v>
      </c>
      <c r="O1030" s="91"/>
      <c r="P1030" s="225">
        <f>O1030*H1030</f>
        <v>0</v>
      </c>
      <c r="Q1030" s="225">
        <v>0</v>
      </c>
      <c r="R1030" s="225">
        <f>Q1030*H1030</f>
        <v>0</v>
      </c>
      <c r="S1030" s="225">
        <v>0</v>
      </c>
      <c r="T1030" s="226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7" t="s">
        <v>277</v>
      </c>
      <c r="AT1030" s="227" t="s">
        <v>139</v>
      </c>
      <c r="AU1030" s="227" t="s">
        <v>144</v>
      </c>
      <c r="AY1030" s="17" t="s">
        <v>136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17" t="s">
        <v>144</v>
      </c>
      <c r="BK1030" s="228">
        <f>ROUND(I1030*H1030,2)</f>
        <v>0</v>
      </c>
      <c r="BL1030" s="17" t="s">
        <v>277</v>
      </c>
      <c r="BM1030" s="227" t="s">
        <v>1253</v>
      </c>
    </row>
    <row r="1031" s="13" customFormat="1">
      <c r="A1031" s="13"/>
      <c r="B1031" s="229"/>
      <c r="C1031" s="230"/>
      <c r="D1031" s="231" t="s">
        <v>146</v>
      </c>
      <c r="E1031" s="232" t="s">
        <v>1</v>
      </c>
      <c r="F1031" s="233" t="s">
        <v>1254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146</v>
      </c>
      <c r="AU1031" s="239" t="s">
        <v>144</v>
      </c>
      <c r="AV1031" s="13" t="s">
        <v>81</v>
      </c>
      <c r="AW1031" s="13" t="s">
        <v>30</v>
      </c>
      <c r="AX1031" s="13" t="s">
        <v>73</v>
      </c>
      <c r="AY1031" s="239" t="s">
        <v>136</v>
      </c>
    </row>
    <row r="1032" s="14" customFormat="1">
      <c r="A1032" s="14"/>
      <c r="B1032" s="240"/>
      <c r="C1032" s="241"/>
      <c r="D1032" s="231" t="s">
        <v>146</v>
      </c>
      <c r="E1032" s="242" t="s">
        <v>1</v>
      </c>
      <c r="F1032" s="243" t="s">
        <v>81</v>
      </c>
      <c r="G1032" s="241"/>
      <c r="H1032" s="244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146</v>
      </c>
      <c r="AU1032" s="250" t="s">
        <v>144</v>
      </c>
      <c r="AV1032" s="14" t="s">
        <v>144</v>
      </c>
      <c r="AW1032" s="14" t="s">
        <v>30</v>
      </c>
      <c r="AX1032" s="14" t="s">
        <v>81</v>
      </c>
      <c r="AY1032" s="250" t="s">
        <v>136</v>
      </c>
    </row>
    <row r="1033" s="2" customFormat="1" ht="16.5" customHeight="1">
      <c r="A1033" s="38"/>
      <c r="B1033" s="39"/>
      <c r="C1033" s="262" t="s">
        <v>1255</v>
      </c>
      <c r="D1033" s="262" t="s">
        <v>160</v>
      </c>
      <c r="E1033" s="263" t="s">
        <v>1256</v>
      </c>
      <c r="F1033" s="264" t="s">
        <v>1257</v>
      </c>
      <c r="G1033" s="265" t="s">
        <v>170</v>
      </c>
      <c r="H1033" s="266">
        <v>1</v>
      </c>
      <c r="I1033" s="267"/>
      <c r="J1033" s="268">
        <f>ROUND(I1033*H1033,2)</f>
        <v>0</v>
      </c>
      <c r="K1033" s="269"/>
      <c r="L1033" s="270"/>
      <c r="M1033" s="271" t="s">
        <v>1</v>
      </c>
      <c r="N1033" s="272" t="s">
        <v>39</v>
      </c>
      <c r="O1033" s="91"/>
      <c r="P1033" s="225">
        <f>O1033*H1033</f>
        <v>0</v>
      </c>
      <c r="Q1033" s="225">
        <v>0.00040000000000000002</v>
      </c>
      <c r="R1033" s="225">
        <f>Q1033*H1033</f>
        <v>0.00040000000000000002</v>
      </c>
      <c r="S1033" s="225">
        <v>0</v>
      </c>
      <c r="T1033" s="226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7" t="s">
        <v>163</v>
      </c>
      <c r="AT1033" s="227" t="s">
        <v>160</v>
      </c>
      <c r="AU1033" s="227" t="s">
        <v>144</v>
      </c>
      <c r="AY1033" s="17" t="s">
        <v>136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17" t="s">
        <v>144</v>
      </c>
      <c r="BK1033" s="228">
        <f>ROUND(I1033*H1033,2)</f>
        <v>0</v>
      </c>
      <c r="BL1033" s="17" t="s">
        <v>143</v>
      </c>
      <c r="BM1033" s="227" t="s">
        <v>1258</v>
      </c>
    </row>
    <row r="1034" s="2" customFormat="1" ht="24.15" customHeight="1">
      <c r="A1034" s="38"/>
      <c r="B1034" s="39"/>
      <c r="C1034" s="215" t="s">
        <v>1259</v>
      </c>
      <c r="D1034" s="215" t="s">
        <v>139</v>
      </c>
      <c r="E1034" s="216" t="s">
        <v>1260</v>
      </c>
      <c r="F1034" s="217" t="s">
        <v>1261</v>
      </c>
      <c r="G1034" s="218" t="s">
        <v>170</v>
      </c>
      <c r="H1034" s="219">
        <v>2</v>
      </c>
      <c r="I1034" s="220"/>
      <c r="J1034" s="221">
        <f>ROUND(I1034*H1034,2)</f>
        <v>0</v>
      </c>
      <c r="K1034" s="222"/>
      <c r="L1034" s="44"/>
      <c r="M1034" s="223" t="s">
        <v>1</v>
      </c>
      <c r="N1034" s="224" t="s">
        <v>39</v>
      </c>
      <c r="O1034" s="91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277</v>
      </c>
      <c r="AT1034" s="227" t="s">
        <v>139</v>
      </c>
      <c r="AU1034" s="227" t="s">
        <v>144</v>
      </c>
      <c r="AY1034" s="17" t="s">
        <v>136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144</v>
      </c>
      <c r="BK1034" s="228">
        <f>ROUND(I1034*H1034,2)</f>
        <v>0</v>
      </c>
      <c r="BL1034" s="17" t="s">
        <v>277</v>
      </c>
      <c r="BM1034" s="227" t="s">
        <v>1262</v>
      </c>
    </row>
    <row r="1035" s="14" customFormat="1">
      <c r="A1035" s="14"/>
      <c r="B1035" s="240"/>
      <c r="C1035" s="241"/>
      <c r="D1035" s="231" t="s">
        <v>146</v>
      </c>
      <c r="E1035" s="242" t="s">
        <v>1</v>
      </c>
      <c r="F1035" s="243" t="s">
        <v>144</v>
      </c>
      <c r="G1035" s="241"/>
      <c r="H1035" s="244">
        <v>2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146</v>
      </c>
      <c r="AU1035" s="250" t="s">
        <v>144</v>
      </c>
      <c r="AV1035" s="14" t="s">
        <v>144</v>
      </c>
      <c r="AW1035" s="14" t="s">
        <v>30</v>
      </c>
      <c r="AX1035" s="14" t="s">
        <v>81</v>
      </c>
      <c r="AY1035" s="250" t="s">
        <v>136</v>
      </c>
    </row>
    <row r="1036" s="2" customFormat="1" ht="24.15" customHeight="1">
      <c r="A1036" s="38"/>
      <c r="B1036" s="39"/>
      <c r="C1036" s="262" t="s">
        <v>1263</v>
      </c>
      <c r="D1036" s="262" t="s">
        <v>160</v>
      </c>
      <c r="E1036" s="263" t="s">
        <v>1264</v>
      </c>
      <c r="F1036" s="264" t="s">
        <v>1265</v>
      </c>
      <c r="G1036" s="265" t="s">
        <v>170</v>
      </c>
      <c r="H1036" s="266">
        <v>2</v>
      </c>
      <c r="I1036" s="267"/>
      <c r="J1036" s="268">
        <f>ROUND(I1036*H1036,2)</f>
        <v>0</v>
      </c>
      <c r="K1036" s="269"/>
      <c r="L1036" s="270"/>
      <c r="M1036" s="271" t="s">
        <v>1</v>
      </c>
      <c r="N1036" s="272" t="s">
        <v>39</v>
      </c>
      <c r="O1036" s="91"/>
      <c r="P1036" s="225">
        <f>O1036*H1036</f>
        <v>0</v>
      </c>
      <c r="Q1036" s="225">
        <v>0.00046999999999999999</v>
      </c>
      <c r="R1036" s="225">
        <f>Q1036*H1036</f>
        <v>0.00093999999999999997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354</v>
      </c>
      <c r="AT1036" s="227" t="s">
        <v>160</v>
      </c>
      <c r="AU1036" s="227" t="s">
        <v>144</v>
      </c>
      <c r="AY1036" s="17" t="s">
        <v>136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144</v>
      </c>
      <c r="BK1036" s="228">
        <f>ROUND(I1036*H1036,2)</f>
        <v>0</v>
      </c>
      <c r="BL1036" s="17" t="s">
        <v>277</v>
      </c>
      <c r="BM1036" s="227" t="s">
        <v>1266</v>
      </c>
    </row>
    <row r="1037" s="14" customFormat="1">
      <c r="A1037" s="14"/>
      <c r="B1037" s="240"/>
      <c r="C1037" s="241"/>
      <c r="D1037" s="231" t="s">
        <v>146</v>
      </c>
      <c r="E1037" s="242" t="s">
        <v>1</v>
      </c>
      <c r="F1037" s="243" t="s">
        <v>144</v>
      </c>
      <c r="G1037" s="241"/>
      <c r="H1037" s="244">
        <v>2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146</v>
      </c>
      <c r="AU1037" s="250" t="s">
        <v>144</v>
      </c>
      <c r="AV1037" s="14" t="s">
        <v>144</v>
      </c>
      <c r="AW1037" s="14" t="s">
        <v>30</v>
      </c>
      <c r="AX1037" s="14" t="s">
        <v>81</v>
      </c>
      <c r="AY1037" s="250" t="s">
        <v>136</v>
      </c>
    </row>
    <row r="1038" s="2" customFormat="1" ht="21.75" customHeight="1">
      <c r="A1038" s="38"/>
      <c r="B1038" s="39"/>
      <c r="C1038" s="215" t="s">
        <v>1267</v>
      </c>
      <c r="D1038" s="215" t="s">
        <v>139</v>
      </c>
      <c r="E1038" s="216" t="s">
        <v>1268</v>
      </c>
      <c r="F1038" s="217" t="s">
        <v>1269</v>
      </c>
      <c r="G1038" s="218" t="s">
        <v>170</v>
      </c>
      <c r="H1038" s="219">
        <v>11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0.00059999999999999995</v>
      </c>
      <c r="T1038" s="226">
        <f>S1038*H1038</f>
        <v>0.0065999999999999991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277</v>
      </c>
      <c r="AT1038" s="227" t="s">
        <v>139</v>
      </c>
      <c r="AU1038" s="227" t="s">
        <v>144</v>
      </c>
      <c r="AY1038" s="17" t="s">
        <v>136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144</v>
      </c>
      <c r="BK1038" s="228">
        <f>ROUND(I1038*H1038,2)</f>
        <v>0</v>
      </c>
      <c r="BL1038" s="17" t="s">
        <v>277</v>
      </c>
      <c r="BM1038" s="227" t="s">
        <v>1270</v>
      </c>
    </row>
    <row r="1039" s="14" customFormat="1">
      <c r="A1039" s="14"/>
      <c r="B1039" s="240"/>
      <c r="C1039" s="241"/>
      <c r="D1039" s="231" t="s">
        <v>146</v>
      </c>
      <c r="E1039" s="242" t="s">
        <v>1</v>
      </c>
      <c r="F1039" s="243" t="s">
        <v>224</v>
      </c>
      <c r="G1039" s="241"/>
      <c r="H1039" s="244">
        <v>11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146</v>
      </c>
      <c r="AU1039" s="250" t="s">
        <v>144</v>
      </c>
      <c r="AV1039" s="14" t="s">
        <v>144</v>
      </c>
      <c r="AW1039" s="14" t="s">
        <v>30</v>
      </c>
      <c r="AX1039" s="14" t="s">
        <v>81</v>
      </c>
      <c r="AY1039" s="250" t="s">
        <v>136</v>
      </c>
    </row>
    <row r="1040" s="2" customFormat="1" ht="16.5" customHeight="1">
      <c r="A1040" s="38"/>
      <c r="B1040" s="39"/>
      <c r="C1040" s="215" t="s">
        <v>1271</v>
      </c>
      <c r="D1040" s="215" t="s">
        <v>139</v>
      </c>
      <c r="E1040" s="216" t="s">
        <v>1272</v>
      </c>
      <c r="F1040" s="217" t="s">
        <v>1273</v>
      </c>
      <c r="G1040" s="218" t="s">
        <v>170</v>
      </c>
      <c r="H1040" s="219">
        <v>2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277</v>
      </c>
      <c r="AT1040" s="227" t="s">
        <v>139</v>
      </c>
      <c r="AU1040" s="227" t="s">
        <v>144</v>
      </c>
      <c r="AY1040" s="17" t="s">
        <v>136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144</v>
      </c>
      <c r="BK1040" s="228">
        <f>ROUND(I1040*H1040,2)</f>
        <v>0</v>
      </c>
      <c r="BL1040" s="17" t="s">
        <v>277</v>
      </c>
      <c r="BM1040" s="227" t="s">
        <v>1274</v>
      </c>
    </row>
    <row r="1041" s="13" customFormat="1">
      <c r="A1041" s="13"/>
      <c r="B1041" s="229"/>
      <c r="C1041" s="230"/>
      <c r="D1041" s="231" t="s">
        <v>146</v>
      </c>
      <c r="E1041" s="232" t="s">
        <v>1</v>
      </c>
      <c r="F1041" s="233" t="s">
        <v>1275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146</v>
      </c>
      <c r="AU1041" s="239" t="s">
        <v>144</v>
      </c>
      <c r="AV1041" s="13" t="s">
        <v>81</v>
      </c>
      <c r="AW1041" s="13" t="s">
        <v>30</v>
      </c>
      <c r="AX1041" s="13" t="s">
        <v>73</v>
      </c>
      <c r="AY1041" s="239" t="s">
        <v>136</v>
      </c>
    </row>
    <row r="1042" s="14" customFormat="1">
      <c r="A1042" s="14"/>
      <c r="B1042" s="240"/>
      <c r="C1042" s="241"/>
      <c r="D1042" s="231" t="s">
        <v>146</v>
      </c>
      <c r="E1042" s="242" t="s">
        <v>1</v>
      </c>
      <c r="F1042" s="243" t="s">
        <v>144</v>
      </c>
      <c r="G1042" s="241"/>
      <c r="H1042" s="244">
        <v>2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146</v>
      </c>
      <c r="AU1042" s="250" t="s">
        <v>144</v>
      </c>
      <c r="AV1042" s="14" t="s">
        <v>144</v>
      </c>
      <c r="AW1042" s="14" t="s">
        <v>30</v>
      </c>
      <c r="AX1042" s="14" t="s">
        <v>81</v>
      </c>
      <c r="AY1042" s="250" t="s">
        <v>136</v>
      </c>
    </row>
    <row r="1043" s="2" customFormat="1" ht="24.15" customHeight="1">
      <c r="A1043" s="38"/>
      <c r="B1043" s="39"/>
      <c r="C1043" s="262" t="s">
        <v>1276</v>
      </c>
      <c r="D1043" s="262" t="s">
        <v>160</v>
      </c>
      <c r="E1043" s="263" t="s">
        <v>1277</v>
      </c>
      <c r="F1043" s="264" t="s">
        <v>1278</v>
      </c>
      <c r="G1043" s="265" t="s">
        <v>170</v>
      </c>
      <c r="H1043" s="266">
        <v>2</v>
      </c>
      <c r="I1043" s="267"/>
      <c r="J1043" s="268">
        <f>ROUND(I1043*H1043,2)</f>
        <v>0</v>
      </c>
      <c r="K1043" s="269"/>
      <c r="L1043" s="270"/>
      <c r="M1043" s="271" t="s">
        <v>1</v>
      </c>
      <c r="N1043" s="272" t="s">
        <v>39</v>
      </c>
      <c r="O1043" s="91"/>
      <c r="P1043" s="225">
        <f>O1043*H1043</f>
        <v>0</v>
      </c>
      <c r="Q1043" s="225">
        <v>2.0000000000000002E-05</v>
      </c>
      <c r="R1043" s="225">
        <f>Q1043*H1043</f>
        <v>4.0000000000000003E-05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163</v>
      </c>
      <c r="AT1043" s="227" t="s">
        <v>160</v>
      </c>
      <c r="AU1043" s="227" t="s">
        <v>144</v>
      </c>
      <c r="AY1043" s="17" t="s">
        <v>136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144</v>
      </c>
      <c r="BK1043" s="228">
        <f>ROUND(I1043*H1043,2)</f>
        <v>0</v>
      </c>
      <c r="BL1043" s="17" t="s">
        <v>143</v>
      </c>
      <c r="BM1043" s="227" t="s">
        <v>1279</v>
      </c>
    </row>
    <row r="1044" s="14" customFormat="1">
      <c r="A1044" s="14"/>
      <c r="B1044" s="240"/>
      <c r="C1044" s="241"/>
      <c r="D1044" s="231" t="s">
        <v>146</v>
      </c>
      <c r="E1044" s="242" t="s">
        <v>1</v>
      </c>
      <c r="F1044" s="243" t="s">
        <v>144</v>
      </c>
      <c r="G1044" s="241"/>
      <c r="H1044" s="244">
        <v>2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146</v>
      </c>
      <c r="AU1044" s="250" t="s">
        <v>144</v>
      </c>
      <c r="AV1044" s="14" t="s">
        <v>144</v>
      </c>
      <c r="AW1044" s="14" t="s">
        <v>30</v>
      </c>
      <c r="AX1044" s="14" t="s">
        <v>81</v>
      </c>
      <c r="AY1044" s="250" t="s">
        <v>136</v>
      </c>
    </row>
    <row r="1045" s="2" customFormat="1" ht="16.5" customHeight="1">
      <c r="A1045" s="38"/>
      <c r="B1045" s="39"/>
      <c r="C1045" s="262" t="s">
        <v>1280</v>
      </c>
      <c r="D1045" s="262" t="s">
        <v>160</v>
      </c>
      <c r="E1045" s="263" t="s">
        <v>1281</v>
      </c>
      <c r="F1045" s="264" t="s">
        <v>1282</v>
      </c>
      <c r="G1045" s="265" t="s">
        <v>170</v>
      </c>
      <c r="H1045" s="266">
        <v>5</v>
      </c>
      <c r="I1045" s="267"/>
      <c r="J1045" s="268">
        <f>ROUND(I1045*H1045,2)</f>
        <v>0</v>
      </c>
      <c r="K1045" s="269"/>
      <c r="L1045" s="270"/>
      <c r="M1045" s="271" t="s">
        <v>1</v>
      </c>
      <c r="N1045" s="272" t="s">
        <v>39</v>
      </c>
      <c r="O1045" s="91"/>
      <c r="P1045" s="225">
        <f>O1045*H1045</f>
        <v>0</v>
      </c>
      <c r="Q1045" s="225">
        <v>5.0000000000000002E-05</v>
      </c>
      <c r="R1045" s="225">
        <f>Q1045*H1045</f>
        <v>0.00025000000000000001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354</v>
      </c>
      <c r="AT1045" s="227" t="s">
        <v>160</v>
      </c>
      <c r="AU1045" s="227" t="s">
        <v>144</v>
      </c>
      <c r="AY1045" s="17" t="s">
        <v>136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144</v>
      </c>
      <c r="BK1045" s="228">
        <f>ROUND(I1045*H1045,2)</f>
        <v>0</v>
      </c>
      <c r="BL1045" s="17" t="s">
        <v>277</v>
      </c>
      <c r="BM1045" s="227" t="s">
        <v>1283</v>
      </c>
    </row>
    <row r="1046" s="14" customFormat="1">
      <c r="A1046" s="14"/>
      <c r="B1046" s="240"/>
      <c r="C1046" s="241"/>
      <c r="D1046" s="231" t="s">
        <v>146</v>
      </c>
      <c r="E1046" s="242" t="s">
        <v>1</v>
      </c>
      <c r="F1046" s="243" t="s">
        <v>173</v>
      </c>
      <c r="G1046" s="241"/>
      <c r="H1046" s="244">
        <v>5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146</v>
      </c>
      <c r="AU1046" s="250" t="s">
        <v>144</v>
      </c>
      <c r="AV1046" s="14" t="s">
        <v>144</v>
      </c>
      <c r="AW1046" s="14" t="s">
        <v>30</v>
      </c>
      <c r="AX1046" s="14" t="s">
        <v>81</v>
      </c>
      <c r="AY1046" s="250" t="s">
        <v>136</v>
      </c>
    </row>
    <row r="1047" s="2" customFormat="1" ht="21.75" customHeight="1">
      <c r="A1047" s="38"/>
      <c r="B1047" s="39"/>
      <c r="C1047" s="215" t="s">
        <v>1284</v>
      </c>
      <c r="D1047" s="215" t="s">
        <v>139</v>
      </c>
      <c r="E1047" s="216" t="s">
        <v>1285</v>
      </c>
      <c r="F1047" s="217" t="s">
        <v>1286</v>
      </c>
      <c r="G1047" s="218" t="s">
        <v>170</v>
      </c>
      <c r="H1047" s="219">
        <v>1</v>
      </c>
      <c r="I1047" s="220"/>
      <c r="J1047" s="221">
        <f>ROUND(I1047*H1047,2)</f>
        <v>0</v>
      </c>
      <c r="K1047" s="222"/>
      <c r="L1047" s="44"/>
      <c r="M1047" s="223" t="s">
        <v>1</v>
      </c>
      <c r="N1047" s="224" t="s">
        <v>39</v>
      </c>
      <c r="O1047" s="91"/>
      <c r="P1047" s="225">
        <f>O1047*H1047</f>
        <v>0</v>
      </c>
      <c r="Q1047" s="225">
        <v>0</v>
      </c>
      <c r="R1047" s="225">
        <f>Q1047*H1047</f>
        <v>0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277</v>
      </c>
      <c r="AT1047" s="227" t="s">
        <v>139</v>
      </c>
      <c r="AU1047" s="227" t="s">
        <v>144</v>
      </c>
      <c r="AY1047" s="17" t="s">
        <v>136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144</v>
      </c>
      <c r="BK1047" s="228">
        <f>ROUND(I1047*H1047,2)</f>
        <v>0</v>
      </c>
      <c r="BL1047" s="17" t="s">
        <v>277</v>
      </c>
      <c r="BM1047" s="227" t="s">
        <v>1287</v>
      </c>
    </row>
    <row r="1048" s="14" customFormat="1">
      <c r="A1048" s="14"/>
      <c r="B1048" s="240"/>
      <c r="C1048" s="241"/>
      <c r="D1048" s="231" t="s">
        <v>146</v>
      </c>
      <c r="E1048" s="242" t="s">
        <v>1</v>
      </c>
      <c r="F1048" s="243" t="s">
        <v>81</v>
      </c>
      <c r="G1048" s="241"/>
      <c r="H1048" s="244">
        <v>1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146</v>
      </c>
      <c r="AU1048" s="250" t="s">
        <v>144</v>
      </c>
      <c r="AV1048" s="14" t="s">
        <v>144</v>
      </c>
      <c r="AW1048" s="14" t="s">
        <v>30</v>
      </c>
      <c r="AX1048" s="14" t="s">
        <v>81</v>
      </c>
      <c r="AY1048" s="250" t="s">
        <v>136</v>
      </c>
    </row>
    <row r="1049" s="2" customFormat="1" ht="16.5" customHeight="1">
      <c r="A1049" s="38"/>
      <c r="B1049" s="39"/>
      <c r="C1049" s="215" t="s">
        <v>1288</v>
      </c>
      <c r="D1049" s="215" t="s">
        <v>139</v>
      </c>
      <c r="E1049" s="216" t="s">
        <v>1289</v>
      </c>
      <c r="F1049" s="217" t="s">
        <v>1290</v>
      </c>
      <c r="G1049" s="218" t="s">
        <v>170</v>
      </c>
      <c r="H1049" s="219">
        <v>1</v>
      </c>
      <c r="I1049" s="220"/>
      <c r="J1049" s="221">
        <f>ROUND(I1049*H1049,2)</f>
        <v>0</v>
      </c>
      <c r="K1049" s="222"/>
      <c r="L1049" s="44"/>
      <c r="M1049" s="223" t="s">
        <v>1</v>
      </c>
      <c r="N1049" s="224" t="s">
        <v>39</v>
      </c>
      <c r="O1049" s="91"/>
      <c r="P1049" s="225">
        <f>O1049*H1049</f>
        <v>0</v>
      </c>
      <c r="Q1049" s="225">
        <v>0</v>
      </c>
      <c r="R1049" s="225">
        <f>Q1049*H1049</f>
        <v>0</v>
      </c>
      <c r="S1049" s="225">
        <v>0.0015</v>
      </c>
      <c r="T1049" s="226">
        <f>S1049*H1049</f>
        <v>0.0015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277</v>
      </c>
      <c r="AT1049" s="227" t="s">
        <v>139</v>
      </c>
      <c r="AU1049" s="227" t="s">
        <v>144</v>
      </c>
      <c r="AY1049" s="17" t="s">
        <v>136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144</v>
      </c>
      <c r="BK1049" s="228">
        <f>ROUND(I1049*H1049,2)</f>
        <v>0</v>
      </c>
      <c r="BL1049" s="17" t="s">
        <v>277</v>
      </c>
      <c r="BM1049" s="227" t="s">
        <v>1291</v>
      </c>
    </row>
    <row r="1050" s="14" customFormat="1">
      <c r="A1050" s="14"/>
      <c r="B1050" s="240"/>
      <c r="C1050" s="241"/>
      <c r="D1050" s="231" t="s">
        <v>146</v>
      </c>
      <c r="E1050" s="242" t="s">
        <v>1</v>
      </c>
      <c r="F1050" s="243" t="s">
        <v>81</v>
      </c>
      <c r="G1050" s="241"/>
      <c r="H1050" s="244">
        <v>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146</v>
      </c>
      <c r="AU1050" s="250" t="s">
        <v>144</v>
      </c>
      <c r="AV1050" s="14" t="s">
        <v>144</v>
      </c>
      <c r="AW1050" s="14" t="s">
        <v>30</v>
      </c>
      <c r="AX1050" s="14" t="s">
        <v>81</v>
      </c>
      <c r="AY1050" s="250" t="s">
        <v>136</v>
      </c>
    </row>
    <row r="1051" s="2" customFormat="1" ht="16.5" customHeight="1">
      <c r="A1051" s="38"/>
      <c r="B1051" s="39"/>
      <c r="C1051" s="215" t="s">
        <v>1292</v>
      </c>
      <c r="D1051" s="215" t="s">
        <v>139</v>
      </c>
      <c r="E1051" s="216" t="s">
        <v>1293</v>
      </c>
      <c r="F1051" s="217" t="s">
        <v>1294</v>
      </c>
      <c r="G1051" s="218" t="s">
        <v>170</v>
      </c>
      <c r="H1051" s="219">
        <v>1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0.00020000000000000001</v>
      </c>
      <c r="T1051" s="226">
        <f>S1051*H1051</f>
        <v>0.00020000000000000001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277</v>
      </c>
      <c r="AT1051" s="227" t="s">
        <v>139</v>
      </c>
      <c r="AU1051" s="227" t="s">
        <v>144</v>
      </c>
      <c r="AY1051" s="17" t="s">
        <v>136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144</v>
      </c>
      <c r="BK1051" s="228">
        <f>ROUND(I1051*H1051,2)</f>
        <v>0</v>
      </c>
      <c r="BL1051" s="17" t="s">
        <v>277</v>
      </c>
      <c r="BM1051" s="227" t="s">
        <v>1295</v>
      </c>
    </row>
    <row r="1052" s="13" customFormat="1">
      <c r="A1052" s="13"/>
      <c r="B1052" s="229"/>
      <c r="C1052" s="230"/>
      <c r="D1052" s="231" t="s">
        <v>146</v>
      </c>
      <c r="E1052" s="232" t="s">
        <v>1</v>
      </c>
      <c r="F1052" s="233" t="s">
        <v>1296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146</v>
      </c>
      <c r="AU1052" s="239" t="s">
        <v>144</v>
      </c>
      <c r="AV1052" s="13" t="s">
        <v>81</v>
      </c>
      <c r="AW1052" s="13" t="s">
        <v>30</v>
      </c>
      <c r="AX1052" s="13" t="s">
        <v>73</v>
      </c>
      <c r="AY1052" s="239" t="s">
        <v>136</v>
      </c>
    </row>
    <row r="1053" s="14" customFormat="1">
      <c r="A1053" s="14"/>
      <c r="B1053" s="240"/>
      <c r="C1053" s="241"/>
      <c r="D1053" s="231" t="s">
        <v>146</v>
      </c>
      <c r="E1053" s="242" t="s">
        <v>1</v>
      </c>
      <c r="F1053" s="243" t="s">
        <v>81</v>
      </c>
      <c r="G1053" s="241"/>
      <c r="H1053" s="244">
        <v>1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146</v>
      </c>
      <c r="AU1053" s="250" t="s">
        <v>144</v>
      </c>
      <c r="AV1053" s="14" t="s">
        <v>144</v>
      </c>
      <c r="AW1053" s="14" t="s">
        <v>30</v>
      </c>
      <c r="AX1053" s="14" t="s">
        <v>81</v>
      </c>
      <c r="AY1053" s="250" t="s">
        <v>136</v>
      </c>
    </row>
    <row r="1054" s="2" customFormat="1" ht="24.15" customHeight="1">
      <c r="A1054" s="38"/>
      <c r="B1054" s="39"/>
      <c r="C1054" s="215" t="s">
        <v>1297</v>
      </c>
      <c r="D1054" s="215" t="s">
        <v>139</v>
      </c>
      <c r="E1054" s="216" t="s">
        <v>1298</v>
      </c>
      <c r="F1054" s="217" t="s">
        <v>1299</v>
      </c>
      <c r="G1054" s="218" t="s">
        <v>170</v>
      </c>
      <c r="H1054" s="219">
        <v>3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277</v>
      </c>
      <c r="AT1054" s="227" t="s">
        <v>139</v>
      </c>
      <c r="AU1054" s="227" t="s">
        <v>144</v>
      </c>
      <c r="AY1054" s="17" t="s">
        <v>136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144</v>
      </c>
      <c r="BK1054" s="228">
        <f>ROUND(I1054*H1054,2)</f>
        <v>0</v>
      </c>
      <c r="BL1054" s="17" t="s">
        <v>277</v>
      </c>
      <c r="BM1054" s="227" t="s">
        <v>1300</v>
      </c>
    </row>
    <row r="1055" s="13" customFormat="1">
      <c r="A1055" s="13"/>
      <c r="B1055" s="229"/>
      <c r="C1055" s="230"/>
      <c r="D1055" s="231" t="s">
        <v>146</v>
      </c>
      <c r="E1055" s="232" t="s">
        <v>1</v>
      </c>
      <c r="F1055" s="233" t="s">
        <v>1301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146</v>
      </c>
      <c r="AU1055" s="239" t="s">
        <v>144</v>
      </c>
      <c r="AV1055" s="13" t="s">
        <v>81</v>
      </c>
      <c r="AW1055" s="13" t="s">
        <v>30</v>
      </c>
      <c r="AX1055" s="13" t="s">
        <v>73</v>
      </c>
      <c r="AY1055" s="239" t="s">
        <v>136</v>
      </c>
    </row>
    <row r="1056" s="14" customFormat="1">
      <c r="A1056" s="14"/>
      <c r="B1056" s="240"/>
      <c r="C1056" s="241"/>
      <c r="D1056" s="231" t="s">
        <v>146</v>
      </c>
      <c r="E1056" s="242" t="s">
        <v>1</v>
      </c>
      <c r="F1056" s="243" t="s">
        <v>624</v>
      </c>
      <c r="G1056" s="241"/>
      <c r="H1056" s="244">
        <v>3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146</v>
      </c>
      <c r="AU1056" s="250" t="s">
        <v>144</v>
      </c>
      <c r="AV1056" s="14" t="s">
        <v>144</v>
      </c>
      <c r="AW1056" s="14" t="s">
        <v>30</v>
      </c>
      <c r="AX1056" s="14" t="s">
        <v>81</v>
      </c>
      <c r="AY1056" s="250" t="s">
        <v>136</v>
      </c>
    </row>
    <row r="1057" s="2" customFormat="1" ht="24.15" customHeight="1">
      <c r="A1057" s="38"/>
      <c r="B1057" s="39"/>
      <c r="C1057" s="262" t="s">
        <v>1302</v>
      </c>
      <c r="D1057" s="262" t="s">
        <v>160</v>
      </c>
      <c r="E1057" s="263" t="s">
        <v>1303</v>
      </c>
      <c r="F1057" s="264" t="s">
        <v>1304</v>
      </c>
      <c r="G1057" s="265" t="s">
        <v>170</v>
      </c>
      <c r="H1057" s="266">
        <v>3</v>
      </c>
      <c r="I1057" s="267"/>
      <c r="J1057" s="268">
        <f>ROUND(I1057*H1057,2)</f>
        <v>0</v>
      </c>
      <c r="K1057" s="269"/>
      <c r="L1057" s="270"/>
      <c r="M1057" s="271" t="s">
        <v>1</v>
      </c>
      <c r="N1057" s="272" t="s">
        <v>39</v>
      </c>
      <c r="O1057" s="91"/>
      <c r="P1057" s="225">
        <f>O1057*H1057</f>
        <v>0</v>
      </c>
      <c r="Q1057" s="225">
        <v>0.00048000000000000001</v>
      </c>
      <c r="R1057" s="225">
        <f>Q1057*H1057</f>
        <v>0.0014400000000000001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354</v>
      </c>
      <c r="AT1057" s="227" t="s">
        <v>160</v>
      </c>
      <c r="AU1057" s="227" t="s">
        <v>144</v>
      </c>
      <c r="AY1057" s="17" t="s">
        <v>136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144</v>
      </c>
      <c r="BK1057" s="228">
        <f>ROUND(I1057*H1057,2)</f>
        <v>0</v>
      </c>
      <c r="BL1057" s="17" t="s">
        <v>277</v>
      </c>
      <c r="BM1057" s="227" t="s">
        <v>1305</v>
      </c>
    </row>
    <row r="1058" s="14" customFormat="1">
      <c r="A1058" s="14"/>
      <c r="B1058" s="240"/>
      <c r="C1058" s="241"/>
      <c r="D1058" s="231" t="s">
        <v>146</v>
      </c>
      <c r="E1058" s="242" t="s">
        <v>1</v>
      </c>
      <c r="F1058" s="243" t="s">
        <v>137</v>
      </c>
      <c r="G1058" s="241"/>
      <c r="H1058" s="244">
        <v>3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0" t="s">
        <v>146</v>
      </c>
      <c r="AU1058" s="250" t="s">
        <v>144</v>
      </c>
      <c r="AV1058" s="14" t="s">
        <v>144</v>
      </c>
      <c r="AW1058" s="14" t="s">
        <v>30</v>
      </c>
      <c r="AX1058" s="14" t="s">
        <v>81</v>
      </c>
      <c r="AY1058" s="250" t="s">
        <v>136</v>
      </c>
    </row>
    <row r="1059" s="2" customFormat="1" ht="24.15" customHeight="1">
      <c r="A1059" s="38"/>
      <c r="B1059" s="39"/>
      <c r="C1059" s="215" t="s">
        <v>1306</v>
      </c>
      <c r="D1059" s="215" t="s">
        <v>139</v>
      </c>
      <c r="E1059" s="216" t="s">
        <v>1307</v>
      </c>
      <c r="F1059" s="217" t="s">
        <v>1308</v>
      </c>
      <c r="G1059" s="218" t="s">
        <v>170</v>
      </c>
      <c r="H1059" s="219">
        <v>1</v>
      </c>
      <c r="I1059" s="220"/>
      <c r="J1059" s="221">
        <f>ROUND(I1059*H1059,2)</f>
        <v>0</v>
      </c>
      <c r="K1059" s="222"/>
      <c r="L1059" s="44"/>
      <c r="M1059" s="223" t="s">
        <v>1</v>
      </c>
      <c r="N1059" s="224" t="s">
        <v>39</v>
      </c>
      <c r="O1059" s="91"/>
      <c r="P1059" s="225">
        <f>O1059*H1059</f>
        <v>0</v>
      </c>
      <c r="Q1059" s="225">
        <v>0</v>
      </c>
      <c r="R1059" s="225">
        <f>Q1059*H1059</f>
        <v>0</v>
      </c>
      <c r="S1059" s="225">
        <v>0</v>
      </c>
      <c r="T1059" s="226">
        <f>S1059*H1059</f>
        <v>0</v>
      </c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R1059" s="227" t="s">
        <v>277</v>
      </c>
      <c r="AT1059" s="227" t="s">
        <v>139</v>
      </c>
      <c r="AU1059" s="227" t="s">
        <v>144</v>
      </c>
      <c r="AY1059" s="17" t="s">
        <v>136</v>
      </c>
      <c r="BE1059" s="228">
        <f>IF(N1059="základní",J1059,0)</f>
        <v>0</v>
      </c>
      <c r="BF1059" s="228">
        <f>IF(N1059="snížená",J1059,0)</f>
        <v>0</v>
      </c>
      <c r="BG1059" s="228">
        <f>IF(N1059="zákl. přenesená",J1059,0)</f>
        <v>0</v>
      </c>
      <c r="BH1059" s="228">
        <f>IF(N1059="sníž. přenesená",J1059,0)</f>
        <v>0</v>
      </c>
      <c r="BI1059" s="228">
        <f>IF(N1059="nulová",J1059,0)</f>
        <v>0</v>
      </c>
      <c r="BJ1059" s="17" t="s">
        <v>144</v>
      </c>
      <c r="BK1059" s="228">
        <f>ROUND(I1059*H1059,2)</f>
        <v>0</v>
      </c>
      <c r="BL1059" s="17" t="s">
        <v>277</v>
      </c>
      <c r="BM1059" s="227" t="s">
        <v>1309</v>
      </c>
    </row>
    <row r="1060" s="13" customFormat="1">
      <c r="A1060" s="13"/>
      <c r="B1060" s="229"/>
      <c r="C1060" s="230"/>
      <c r="D1060" s="231" t="s">
        <v>146</v>
      </c>
      <c r="E1060" s="232" t="s">
        <v>1</v>
      </c>
      <c r="F1060" s="233" t="s">
        <v>364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146</v>
      </c>
      <c r="AU1060" s="239" t="s">
        <v>144</v>
      </c>
      <c r="AV1060" s="13" t="s">
        <v>81</v>
      </c>
      <c r="AW1060" s="13" t="s">
        <v>30</v>
      </c>
      <c r="AX1060" s="13" t="s">
        <v>73</v>
      </c>
      <c r="AY1060" s="239" t="s">
        <v>136</v>
      </c>
    </row>
    <row r="1061" s="14" customFormat="1">
      <c r="A1061" s="14"/>
      <c r="B1061" s="240"/>
      <c r="C1061" s="241"/>
      <c r="D1061" s="231" t="s">
        <v>146</v>
      </c>
      <c r="E1061" s="242" t="s">
        <v>1</v>
      </c>
      <c r="F1061" s="243" t="s">
        <v>81</v>
      </c>
      <c r="G1061" s="241"/>
      <c r="H1061" s="244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146</v>
      </c>
      <c r="AU1061" s="250" t="s">
        <v>144</v>
      </c>
      <c r="AV1061" s="14" t="s">
        <v>144</v>
      </c>
      <c r="AW1061" s="14" t="s">
        <v>30</v>
      </c>
      <c r="AX1061" s="14" t="s">
        <v>73</v>
      </c>
      <c r="AY1061" s="250" t="s">
        <v>136</v>
      </c>
    </row>
    <row r="1062" s="15" customFormat="1">
      <c r="A1062" s="15"/>
      <c r="B1062" s="251"/>
      <c r="C1062" s="252"/>
      <c r="D1062" s="231" t="s">
        <v>146</v>
      </c>
      <c r="E1062" s="253" t="s">
        <v>1</v>
      </c>
      <c r="F1062" s="254" t="s">
        <v>159</v>
      </c>
      <c r="G1062" s="252"/>
      <c r="H1062" s="255">
        <v>1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1" t="s">
        <v>146</v>
      </c>
      <c r="AU1062" s="261" t="s">
        <v>144</v>
      </c>
      <c r="AV1062" s="15" t="s">
        <v>143</v>
      </c>
      <c r="AW1062" s="15" t="s">
        <v>30</v>
      </c>
      <c r="AX1062" s="15" t="s">
        <v>81</v>
      </c>
      <c r="AY1062" s="261" t="s">
        <v>136</v>
      </c>
    </row>
    <row r="1063" s="2" customFormat="1" ht="16.5" customHeight="1">
      <c r="A1063" s="38"/>
      <c r="B1063" s="39"/>
      <c r="C1063" s="262" t="s">
        <v>1310</v>
      </c>
      <c r="D1063" s="262" t="s">
        <v>160</v>
      </c>
      <c r="E1063" s="263" t="s">
        <v>1311</v>
      </c>
      <c r="F1063" s="264" t="s">
        <v>1312</v>
      </c>
      <c r="G1063" s="265" t="s">
        <v>170</v>
      </c>
      <c r="H1063" s="266">
        <v>1</v>
      </c>
      <c r="I1063" s="267"/>
      <c r="J1063" s="268">
        <f>ROUND(I1063*H1063,2)</f>
        <v>0</v>
      </c>
      <c r="K1063" s="269"/>
      <c r="L1063" s="270"/>
      <c r="M1063" s="271" t="s">
        <v>1</v>
      </c>
      <c r="N1063" s="272" t="s">
        <v>39</v>
      </c>
      <c r="O1063" s="91"/>
      <c r="P1063" s="225">
        <f>O1063*H1063</f>
        <v>0</v>
      </c>
      <c r="Q1063" s="225">
        <v>0.001</v>
      </c>
      <c r="R1063" s="225">
        <f>Q1063*H1063</f>
        <v>0.001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354</v>
      </c>
      <c r="AT1063" s="227" t="s">
        <v>160</v>
      </c>
      <c r="AU1063" s="227" t="s">
        <v>144</v>
      </c>
      <c r="AY1063" s="17" t="s">
        <v>136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144</v>
      </c>
      <c r="BK1063" s="228">
        <f>ROUND(I1063*H1063,2)</f>
        <v>0</v>
      </c>
      <c r="BL1063" s="17" t="s">
        <v>277</v>
      </c>
      <c r="BM1063" s="227" t="s">
        <v>1313</v>
      </c>
    </row>
    <row r="1064" s="14" customFormat="1">
      <c r="A1064" s="14"/>
      <c r="B1064" s="240"/>
      <c r="C1064" s="241"/>
      <c r="D1064" s="231" t="s">
        <v>146</v>
      </c>
      <c r="E1064" s="242" t="s">
        <v>1</v>
      </c>
      <c r="F1064" s="243" t="s">
        <v>81</v>
      </c>
      <c r="G1064" s="241"/>
      <c r="H1064" s="244">
        <v>1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146</v>
      </c>
      <c r="AU1064" s="250" t="s">
        <v>144</v>
      </c>
      <c r="AV1064" s="14" t="s">
        <v>144</v>
      </c>
      <c r="AW1064" s="14" t="s">
        <v>30</v>
      </c>
      <c r="AX1064" s="14" t="s">
        <v>81</v>
      </c>
      <c r="AY1064" s="250" t="s">
        <v>136</v>
      </c>
    </row>
    <row r="1065" s="2" customFormat="1" ht="33" customHeight="1">
      <c r="A1065" s="38"/>
      <c r="B1065" s="39"/>
      <c r="C1065" s="215" t="s">
        <v>1314</v>
      </c>
      <c r="D1065" s="215" t="s">
        <v>139</v>
      </c>
      <c r="E1065" s="216" t="s">
        <v>1315</v>
      </c>
      <c r="F1065" s="217" t="s">
        <v>1316</v>
      </c>
      <c r="G1065" s="218" t="s">
        <v>170</v>
      </c>
      <c r="H1065" s="219">
        <v>4</v>
      </c>
      <c r="I1065" s="220"/>
      <c r="J1065" s="221">
        <f>ROUND(I1065*H1065,2)</f>
        <v>0</v>
      </c>
      <c r="K1065" s="222"/>
      <c r="L1065" s="44"/>
      <c r="M1065" s="223" t="s">
        <v>1</v>
      </c>
      <c r="N1065" s="224" t="s">
        <v>39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0.001</v>
      </c>
      <c r="T1065" s="226">
        <f>S1065*H1065</f>
        <v>0.0040000000000000001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277</v>
      </c>
      <c r="AT1065" s="227" t="s">
        <v>139</v>
      </c>
      <c r="AU1065" s="227" t="s">
        <v>144</v>
      </c>
      <c r="AY1065" s="17" t="s">
        <v>136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144</v>
      </c>
      <c r="BK1065" s="228">
        <f>ROUND(I1065*H1065,2)</f>
        <v>0</v>
      </c>
      <c r="BL1065" s="17" t="s">
        <v>277</v>
      </c>
      <c r="BM1065" s="227" t="s">
        <v>1317</v>
      </c>
    </row>
    <row r="1066" s="13" customFormat="1">
      <c r="A1066" s="13"/>
      <c r="B1066" s="229"/>
      <c r="C1066" s="230"/>
      <c r="D1066" s="231" t="s">
        <v>146</v>
      </c>
      <c r="E1066" s="232" t="s">
        <v>1</v>
      </c>
      <c r="F1066" s="233" t="s">
        <v>1007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146</v>
      </c>
      <c r="AU1066" s="239" t="s">
        <v>144</v>
      </c>
      <c r="AV1066" s="13" t="s">
        <v>81</v>
      </c>
      <c r="AW1066" s="13" t="s">
        <v>30</v>
      </c>
      <c r="AX1066" s="13" t="s">
        <v>73</v>
      </c>
      <c r="AY1066" s="239" t="s">
        <v>136</v>
      </c>
    </row>
    <row r="1067" s="14" customFormat="1">
      <c r="A1067" s="14"/>
      <c r="B1067" s="240"/>
      <c r="C1067" s="241"/>
      <c r="D1067" s="231" t="s">
        <v>146</v>
      </c>
      <c r="E1067" s="242" t="s">
        <v>1</v>
      </c>
      <c r="F1067" s="243" t="s">
        <v>73</v>
      </c>
      <c r="G1067" s="241"/>
      <c r="H1067" s="244">
        <v>0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146</v>
      </c>
      <c r="AU1067" s="250" t="s">
        <v>144</v>
      </c>
      <c r="AV1067" s="14" t="s">
        <v>144</v>
      </c>
      <c r="AW1067" s="14" t="s">
        <v>30</v>
      </c>
      <c r="AX1067" s="14" t="s">
        <v>73</v>
      </c>
      <c r="AY1067" s="250" t="s">
        <v>136</v>
      </c>
    </row>
    <row r="1068" s="13" customFormat="1">
      <c r="A1068" s="13"/>
      <c r="B1068" s="229"/>
      <c r="C1068" s="230"/>
      <c r="D1068" s="231" t="s">
        <v>146</v>
      </c>
      <c r="E1068" s="232" t="s">
        <v>1</v>
      </c>
      <c r="F1068" s="233" t="s">
        <v>336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146</v>
      </c>
      <c r="AU1068" s="239" t="s">
        <v>144</v>
      </c>
      <c r="AV1068" s="13" t="s">
        <v>81</v>
      </c>
      <c r="AW1068" s="13" t="s">
        <v>30</v>
      </c>
      <c r="AX1068" s="13" t="s">
        <v>73</v>
      </c>
      <c r="AY1068" s="239" t="s">
        <v>136</v>
      </c>
    </row>
    <row r="1069" s="14" customFormat="1">
      <c r="A1069" s="14"/>
      <c r="B1069" s="240"/>
      <c r="C1069" s="241"/>
      <c r="D1069" s="231" t="s">
        <v>146</v>
      </c>
      <c r="E1069" s="242" t="s">
        <v>1</v>
      </c>
      <c r="F1069" s="243" t="s">
        <v>81</v>
      </c>
      <c r="G1069" s="241"/>
      <c r="H1069" s="244">
        <v>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146</v>
      </c>
      <c r="AU1069" s="250" t="s">
        <v>144</v>
      </c>
      <c r="AV1069" s="14" t="s">
        <v>144</v>
      </c>
      <c r="AW1069" s="14" t="s">
        <v>30</v>
      </c>
      <c r="AX1069" s="14" t="s">
        <v>73</v>
      </c>
      <c r="AY1069" s="250" t="s">
        <v>136</v>
      </c>
    </row>
    <row r="1070" s="13" customFormat="1">
      <c r="A1070" s="13"/>
      <c r="B1070" s="229"/>
      <c r="C1070" s="230"/>
      <c r="D1070" s="231" t="s">
        <v>146</v>
      </c>
      <c r="E1070" s="232" t="s">
        <v>1</v>
      </c>
      <c r="F1070" s="233" t="s">
        <v>385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146</v>
      </c>
      <c r="AU1070" s="239" t="s">
        <v>144</v>
      </c>
      <c r="AV1070" s="13" t="s">
        <v>81</v>
      </c>
      <c r="AW1070" s="13" t="s">
        <v>30</v>
      </c>
      <c r="AX1070" s="13" t="s">
        <v>73</v>
      </c>
      <c r="AY1070" s="239" t="s">
        <v>136</v>
      </c>
    </row>
    <row r="1071" s="14" customFormat="1">
      <c r="A1071" s="14"/>
      <c r="B1071" s="240"/>
      <c r="C1071" s="241"/>
      <c r="D1071" s="231" t="s">
        <v>146</v>
      </c>
      <c r="E1071" s="242" t="s">
        <v>1</v>
      </c>
      <c r="F1071" s="243" t="s">
        <v>73</v>
      </c>
      <c r="G1071" s="241"/>
      <c r="H1071" s="244">
        <v>0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146</v>
      </c>
      <c r="AU1071" s="250" t="s">
        <v>144</v>
      </c>
      <c r="AV1071" s="14" t="s">
        <v>144</v>
      </c>
      <c r="AW1071" s="14" t="s">
        <v>30</v>
      </c>
      <c r="AX1071" s="14" t="s">
        <v>73</v>
      </c>
      <c r="AY1071" s="250" t="s">
        <v>136</v>
      </c>
    </row>
    <row r="1072" s="13" customFormat="1">
      <c r="A1072" s="13"/>
      <c r="B1072" s="229"/>
      <c r="C1072" s="230"/>
      <c r="D1072" s="231" t="s">
        <v>146</v>
      </c>
      <c r="E1072" s="232" t="s">
        <v>1</v>
      </c>
      <c r="F1072" s="233" t="s">
        <v>335</v>
      </c>
      <c r="G1072" s="230"/>
      <c r="H1072" s="232" t="s">
        <v>1</v>
      </c>
      <c r="I1072" s="234"/>
      <c r="J1072" s="230"/>
      <c r="K1072" s="230"/>
      <c r="L1072" s="235"/>
      <c r="M1072" s="236"/>
      <c r="N1072" s="237"/>
      <c r="O1072" s="237"/>
      <c r="P1072" s="237"/>
      <c r="Q1072" s="237"/>
      <c r="R1072" s="237"/>
      <c r="S1072" s="237"/>
      <c r="T1072" s="238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9" t="s">
        <v>146</v>
      </c>
      <c r="AU1072" s="239" t="s">
        <v>144</v>
      </c>
      <c r="AV1072" s="13" t="s">
        <v>81</v>
      </c>
      <c r="AW1072" s="13" t="s">
        <v>30</v>
      </c>
      <c r="AX1072" s="13" t="s">
        <v>73</v>
      </c>
      <c r="AY1072" s="239" t="s">
        <v>136</v>
      </c>
    </row>
    <row r="1073" s="14" customFormat="1">
      <c r="A1073" s="14"/>
      <c r="B1073" s="240"/>
      <c r="C1073" s="241"/>
      <c r="D1073" s="231" t="s">
        <v>146</v>
      </c>
      <c r="E1073" s="242" t="s">
        <v>1</v>
      </c>
      <c r="F1073" s="243" t="s">
        <v>81</v>
      </c>
      <c r="G1073" s="241"/>
      <c r="H1073" s="244">
        <v>1</v>
      </c>
      <c r="I1073" s="245"/>
      <c r="J1073" s="241"/>
      <c r="K1073" s="241"/>
      <c r="L1073" s="246"/>
      <c r="M1073" s="247"/>
      <c r="N1073" s="248"/>
      <c r="O1073" s="248"/>
      <c r="P1073" s="248"/>
      <c r="Q1073" s="248"/>
      <c r="R1073" s="248"/>
      <c r="S1073" s="248"/>
      <c r="T1073" s="249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0" t="s">
        <v>146</v>
      </c>
      <c r="AU1073" s="250" t="s">
        <v>144</v>
      </c>
      <c r="AV1073" s="14" t="s">
        <v>144</v>
      </c>
      <c r="AW1073" s="14" t="s">
        <v>30</v>
      </c>
      <c r="AX1073" s="14" t="s">
        <v>73</v>
      </c>
      <c r="AY1073" s="250" t="s">
        <v>136</v>
      </c>
    </row>
    <row r="1074" s="13" customFormat="1">
      <c r="A1074" s="13"/>
      <c r="B1074" s="229"/>
      <c r="C1074" s="230"/>
      <c r="D1074" s="231" t="s">
        <v>146</v>
      </c>
      <c r="E1074" s="232" t="s">
        <v>1</v>
      </c>
      <c r="F1074" s="233" t="s">
        <v>364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146</v>
      </c>
      <c r="AU1074" s="239" t="s">
        <v>144</v>
      </c>
      <c r="AV1074" s="13" t="s">
        <v>81</v>
      </c>
      <c r="AW1074" s="13" t="s">
        <v>30</v>
      </c>
      <c r="AX1074" s="13" t="s">
        <v>73</v>
      </c>
      <c r="AY1074" s="239" t="s">
        <v>136</v>
      </c>
    </row>
    <row r="1075" s="14" customFormat="1">
      <c r="A1075" s="14"/>
      <c r="B1075" s="240"/>
      <c r="C1075" s="241"/>
      <c r="D1075" s="231" t="s">
        <v>146</v>
      </c>
      <c r="E1075" s="242" t="s">
        <v>1</v>
      </c>
      <c r="F1075" s="243" t="s">
        <v>81</v>
      </c>
      <c r="G1075" s="241"/>
      <c r="H1075" s="244">
        <v>1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146</v>
      </c>
      <c r="AU1075" s="250" t="s">
        <v>144</v>
      </c>
      <c r="AV1075" s="14" t="s">
        <v>144</v>
      </c>
      <c r="AW1075" s="14" t="s">
        <v>30</v>
      </c>
      <c r="AX1075" s="14" t="s">
        <v>73</v>
      </c>
      <c r="AY1075" s="250" t="s">
        <v>136</v>
      </c>
    </row>
    <row r="1076" s="13" customFormat="1">
      <c r="A1076" s="13"/>
      <c r="B1076" s="229"/>
      <c r="C1076" s="230"/>
      <c r="D1076" s="231" t="s">
        <v>146</v>
      </c>
      <c r="E1076" s="232" t="s">
        <v>1</v>
      </c>
      <c r="F1076" s="233" t="s">
        <v>379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146</v>
      </c>
      <c r="AU1076" s="239" t="s">
        <v>144</v>
      </c>
      <c r="AV1076" s="13" t="s">
        <v>81</v>
      </c>
      <c r="AW1076" s="13" t="s">
        <v>30</v>
      </c>
      <c r="AX1076" s="13" t="s">
        <v>73</v>
      </c>
      <c r="AY1076" s="239" t="s">
        <v>136</v>
      </c>
    </row>
    <row r="1077" s="14" customFormat="1">
      <c r="A1077" s="14"/>
      <c r="B1077" s="240"/>
      <c r="C1077" s="241"/>
      <c r="D1077" s="231" t="s">
        <v>146</v>
      </c>
      <c r="E1077" s="242" t="s">
        <v>1</v>
      </c>
      <c r="F1077" s="243" t="s">
        <v>81</v>
      </c>
      <c r="G1077" s="241"/>
      <c r="H1077" s="244">
        <v>1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146</v>
      </c>
      <c r="AU1077" s="250" t="s">
        <v>144</v>
      </c>
      <c r="AV1077" s="14" t="s">
        <v>144</v>
      </c>
      <c r="AW1077" s="14" t="s">
        <v>30</v>
      </c>
      <c r="AX1077" s="14" t="s">
        <v>73</v>
      </c>
      <c r="AY1077" s="250" t="s">
        <v>136</v>
      </c>
    </row>
    <row r="1078" s="15" customFormat="1">
      <c r="A1078" s="15"/>
      <c r="B1078" s="251"/>
      <c r="C1078" s="252"/>
      <c r="D1078" s="231" t="s">
        <v>146</v>
      </c>
      <c r="E1078" s="253" t="s">
        <v>1</v>
      </c>
      <c r="F1078" s="254" t="s">
        <v>159</v>
      </c>
      <c r="G1078" s="252"/>
      <c r="H1078" s="255">
        <v>4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61" t="s">
        <v>146</v>
      </c>
      <c r="AU1078" s="261" t="s">
        <v>144</v>
      </c>
      <c r="AV1078" s="15" t="s">
        <v>143</v>
      </c>
      <c r="AW1078" s="15" t="s">
        <v>30</v>
      </c>
      <c r="AX1078" s="15" t="s">
        <v>81</v>
      </c>
      <c r="AY1078" s="261" t="s">
        <v>136</v>
      </c>
    </row>
    <row r="1079" s="2" customFormat="1" ht="33" customHeight="1">
      <c r="A1079" s="38"/>
      <c r="B1079" s="39"/>
      <c r="C1079" s="215" t="s">
        <v>1318</v>
      </c>
      <c r="D1079" s="215" t="s">
        <v>139</v>
      </c>
      <c r="E1079" s="216" t="s">
        <v>1319</v>
      </c>
      <c r="F1079" s="217" t="s">
        <v>1320</v>
      </c>
      <c r="G1079" s="218" t="s">
        <v>191</v>
      </c>
      <c r="H1079" s="219">
        <v>60</v>
      </c>
      <c r="I1079" s="220"/>
      <c r="J1079" s="221">
        <f>ROUND(I1079*H1079,2)</f>
        <v>0</v>
      </c>
      <c r="K1079" s="222"/>
      <c r="L1079" s="44"/>
      <c r="M1079" s="223" t="s">
        <v>1</v>
      </c>
      <c r="N1079" s="224" t="s">
        <v>39</v>
      </c>
      <c r="O1079" s="91"/>
      <c r="P1079" s="225">
        <f>O1079*H1079</f>
        <v>0</v>
      </c>
      <c r="Q1079" s="225">
        <v>0</v>
      </c>
      <c r="R1079" s="225">
        <f>Q1079*H1079</f>
        <v>0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277</v>
      </c>
      <c r="AT1079" s="227" t="s">
        <v>139</v>
      </c>
      <c r="AU1079" s="227" t="s">
        <v>144</v>
      </c>
      <c r="AY1079" s="17" t="s">
        <v>136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144</v>
      </c>
      <c r="BK1079" s="228">
        <f>ROUND(I1079*H1079,2)</f>
        <v>0</v>
      </c>
      <c r="BL1079" s="17" t="s">
        <v>277</v>
      </c>
      <c r="BM1079" s="227" t="s">
        <v>1321</v>
      </c>
    </row>
    <row r="1080" s="13" customFormat="1">
      <c r="A1080" s="13"/>
      <c r="B1080" s="229"/>
      <c r="C1080" s="230"/>
      <c r="D1080" s="231" t="s">
        <v>146</v>
      </c>
      <c r="E1080" s="232" t="s">
        <v>1</v>
      </c>
      <c r="F1080" s="233" t="s">
        <v>1322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146</v>
      </c>
      <c r="AU1080" s="239" t="s">
        <v>144</v>
      </c>
      <c r="AV1080" s="13" t="s">
        <v>81</v>
      </c>
      <c r="AW1080" s="13" t="s">
        <v>30</v>
      </c>
      <c r="AX1080" s="13" t="s">
        <v>73</v>
      </c>
      <c r="AY1080" s="239" t="s">
        <v>136</v>
      </c>
    </row>
    <row r="1081" s="14" customFormat="1">
      <c r="A1081" s="14"/>
      <c r="B1081" s="240"/>
      <c r="C1081" s="241"/>
      <c r="D1081" s="231" t="s">
        <v>146</v>
      </c>
      <c r="E1081" s="242" t="s">
        <v>1</v>
      </c>
      <c r="F1081" s="243" t="s">
        <v>507</v>
      </c>
      <c r="G1081" s="241"/>
      <c r="H1081" s="244">
        <v>60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146</v>
      </c>
      <c r="AU1081" s="250" t="s">
        <v>144</v>
      </c>
      <c r="AV1081" s="14" t="s">
        <v>144</v>
      </c>
      <c r="AW1081" s="14" t="s">
        <v>30</v>
      </c>
      <c r="AX1081" s="14" t="s">
        <v>81</v>
      </c>
      <c r="AY1081" s="250" t="s">
        <v>136</v>
      </c>
    </row>
    <row r="1082" s="2" customFormat="1" ht="24.15" customHeight="1">
      <c r="A1082" s="38"/>
      <c r="B1082" s="39"/>
      <c r="C1082" s="262" t="s">
        <v>1323</v>
      </c>
      <c r="D1082" s="262" t="s">
        <v>160</v>
      </c>
      <c r="E1082" s="263" t="s">
        <v>1324</v>
      </c>
      <c r="F1082" s="264" t="s">
        <v>1325</v>
      </c>
      <c r="G1082" s="265" t="s">
        <v>191</v>
      </c>
      <c r="H1082" s="266">
        <v>60</v>
      </c>
      <c r="I1082" s="267"/>
      <c r="J1082" s="268">
        <f>ROUND(I1082*H1082,2)</f>
        <v>0</v>
      </c>
      <c r="K1082" s="269"/>
      <c r="L1082" s="270"/>
      <c r="M1082" s="271" t="s">
        <v>1</v>
      </c>
      <c r="N1082" s="272" t="s">
        <v>39</v>
      </c>
      <c r="O1082" s="91"/>
      <c r="P1082" s="225">
        <f>O1082*H1082</f>
        <v>0</v>
      </c>
      <c r="Q1082" s="225">
        <v>8.0000000000000007E-05</v>
      </c>
      <c r="R1082" s="225">
        <f>Q1082*H1082</f>
        <v>0.0048000000000000004</v>
      </c>
      <c r="S1082" s="225">
        <v>0</v>
      </c>
      <c r="T1082" s="226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354</v>
      </c>
      <c r="AT1082" s="227" t="s">
        <v>160</v>
      </c>
      <c r="AU1082" s="227" t="s">
        <v>144</v>
      </c>
      <c r="AY1082" s="17" t="s">
        <v>136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144</v>
      </c>
      <c r="BK1082" s="228">
        <f>ROUND(I1082*H1082,2)</f>
        <v>0</v>
      </c>
      <c r="BL1082" s="17" t="s">
        <v>277</v>
      </c>
      <c r="BM1082" s="227" t="s">
        <v>1326</v>
      </c>
    </row>
    <row r="1083" s="13" customFormat="1">
      <c r="A1083" s="13"/>
      <c r="B1083" s="229"/>
      <c r="C1083" s="230"/>
      <c r="D1083" s="231" t="s">
        <v>146</v>
      </c>
      <c r="E1083" s="232" t="s">
        <v>1</v>
      </c>
      <c r="F1083" s="233" t="s">
        <v>1322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146</v>
      </c>
      <c r="AU1083" s="239" t="s">
        <v>144</v>
      </c>
      <c r="AV1083" s="13" t="s">
        <v>81</v>
      </c>
      <c r="AW1083" s="13" t="s">
        <v>30</v>
      </c>
      <c r="AX1083" s="13" t="s">
        <v>73</v>
      </c>
      <c r="AY1083" s="239" t="s">
        <v>136</v>
      </c>
    </row>
    <row r="1084" s="14" customFormat="1">
      <c r="A1084" s="14"/>
      <c r="B1084" s="240"/>
      <c r="C1084" s="241"/>
      <c r="D1084" s="231" t="s">
        <v>146</v>
      </c>
      <c r="E1084" s="242" t="s">
        <v>1</v>
      </c>
      <c r="F1084" s="243" t="s">
        <v>507</v>
      </c>
      <c r="G1084" s="241"/>
      <c r="H1084" s="244">
        <v>60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146</v>
      </c>
      <c r="AU1084" s="250" t="s">
        <v>144</v>
      </c>
      <c r="AV1084" s="14" t="s">
        <v>144</v>
      </c>
      <c r="AW1084" s="14" t="s">
        <v>30</v>
      </c>
      <c r="AX1084" s="14" t="s">
        <v>81</v>
      </c>
      <c r="AY1084" s="250" t="s">
        <v>136</v>
      </c>
    </row>
    <row r="1085" s="2" customFormat="1" ht="16.5" customHeight="1">
      <c r="A1085" s="38"/>
      <c r="B1085" s="39"/>
      <c r="C1085" s="215" t="s">
        <v>1327</v>
      </c>
      <c r="D1085" s="215" t="s">
        <v>139</v>
      </c>
      <c r="E1085" s="216" t="s">
        <v>1328</v>
      </c>
      <c r="F1085" s="217" t="s">
        <v>1329</v>
      </c>
      <c r="G1085" s="218" t="s">
        <v>170</v>
      </c>
      <c r="H1085" s="219">
        <v>7</v>
      </c>
      <c r="I1085" s="220"/>
      <c r="J1085" s="221">
        <f>ROUND(I1085*H1085,2)</f>
        <v>0</v>
      </c>
      <c r="K1085" s="222"/>
      <c r="L1085" s="44"/>
      <c r="M1085" s="223" t="s">
        <v>1</v>
      </c>
      <c r="N1085" s="224" t="s">
        <v>39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277</v>
      </c>
      <c r="AT1085" s="227" t="s">
        <v>139</v>
      </c>
      <c r="AU1085" s="227" t="s">
        <v>144</v>
      </c>
      <c r="AY1085" s="17" t="s">
        <v>136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144</v>
      </c>
      <c r="BK1085" s="228">
        <f>ROUND(I1085*H1085,2)</f>
        <v>0</v>
      </c>
      <c r="BL1085" s="17" t="s">
        <v>277</v>
      </c>
      <c r="BM1085" s="227" t="s">
        <v>1330</v>
      </c>
    </row>
    <row r="1086" s="14" customFormat="1">
      <c r="A1086" s="14"/>
      <c r="B1086" s="240"/>
      <c r="C1086" s="241"/>
      <c r="D1086" s="231" t="s">
        <v>146</v>
      </c>
      <c r="E1086" s="242" t="s">
        <v>1</v>
      </c>
      <c r="F1086" s="243" t="s">
        <v>188</v>
      </c>
      <c r="G1086" s="241"/>
      <c r="H1086" s="244">
        <v>7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146</v>
      </c>
      <c r="AU1086" s="250" t="s">
        <v>144</v>
      </c>
      <c r="AV1086" s="14" t="s">
        <v>144</v>
      </c>
      <c r="AW1086" s="14" t="s">
        <v>30</v>
      </c>
      <c r="AX1086" s="14" t="s">
        <v>81</v>
      </c>
      <c r="AY1086" s="250" t="s">
        <v>136</v>
      </c>
    </row>
    <row r="1087" s="2" customFormat="1" ht="16.5" customHeight="1">
      <c r="A1087" s="38"/>
      <c r="B1087" s="39"/>
      <c r="C1087" s="262" t="s">
        <v>1331</v>
      </c>
      <c r="D1087" s="262" t="s">
        <v>160</v>
      </c>
      <c r="E1087" s="263" t="s">
        <v>1332</v>
      </c>
      <c r="F1087" s="264" t="s">
        <v>1333</v>
      </c>
      <c r="G1087" s="265" t="s">
        <v>170</v>
      </c>
      <c r="H1087" s="266">
        <v>7</v>
      </c>
      <c r="I1087" s="267"/>
      <c r="J1087" s="268">
        <f>ROUND(I1087*H1087,2)</f>
        <v>0</v>
      </c>
      <c r="K1087" s="269"/>
      <c r="L1087" s="270"/>
      <c r="M1087" s="271" t="s">
        <v>1</v>
      </c>
      <c r="N1087" s="272" t="s">
        <v>39</v>
      </c>
      <c r="O1087" s="91"/>
      <c r="P1087" s="225">
        <f>O1087*H1087</f>
        <v>0</v>
      </c>
      <c r="Q1087" s="225">
        <v>0.00016000000000000001</v>
      </c>
      <c r="R1087" s="225">
        <f>Q1087*H1087</f>
        <v>0.0011200000000000001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354</v>
      </c>
      <c r="AT1087" s="227" t="s">
        <v>160</v>
      </c>
      <c r="AU1087" s="227" t="s">
        <v>144</v>
      </c>
      <c r="AY1087" s="17" t="s">
        <v>136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144</v>
      </c>
      <c r="BK1087" s="228">
        <f>ROUND(I1087*H1087,2)</f>
        <v>0</v>
      </c>
      <c r="BL1087" s="17" t="s">
        <v>277</v>
      </c>
      <c r="BM1087" s="227" t="s">
        <v>1334</v>
      </c>
    </row>
    <row r="1088" s="13" customFormat="1">
      <c r="A1088" s="13"/>
      <c r="B1088" s="229"/>
      <c r="C1088" s="230"/>
      <c r="D1088" s="231" t="s">
        <v>146</v>
      </c>
      <c r="E1088" s="232" t="s">
        <v>1</v>
      </c>
      <c r="F1088" s="233" t="s">
        <v>1335</v>
      </c>
      <c r="G1088" s="230"/>
      <c r="H1088" s="232" t="s">
        <v>1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39" t="s">
        <v>146</v>
      </c>
      <c r="AU1088" s="239" t="s">
        <v>144</v>
      </c>
      <c r="AV1088" s="13" t="s">
        <v>81</v>
      </c>
      <c r="AW1088" s="13" t="s">
        <v>30</v>
      </c>
      <c r="AX1088" s="13" t="s">
        <v>73</v>
      </c>
      <c r="AY1088" s="239" t="s">
        <v>136</v>
      </c>
    </row>
    <row r="1089" s="14" customFormat="1">
      <c r="A1089" s="14"/>
      <c r="B1089" s="240"/>
      <c r="C1089" s="241"/>
      <c r="D1089" s="231" t="s">
        <v>146</v>
      </c>
      <c r="E1089" s="242" t="s">
        <v>1</v>
      </c>
      <c r="F1089" s="243" t="s">
        <v>188</v>
      </c>
      <c r="G1089" s="241"/>
      <c r="H1089" s="244">
        <v>7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146</v>
      </c>
      <c r="AU1089" s="250" t="s">
        <v>144</v>
      </c>
      <c r="AV1089" s="14" t="s">
        <v>144</v>
      </c>
      <c r="AW1089" s="14" t="s">
        <v>30</v>
      </c>
      <c r="AX1089" s="14" t="s">
        <v>81</v>
      </c>
      <c r="AY1089" s="250" t="s">
        <v>136</v>
      </c>
    </row>
    <row r="1090" s="2" customFormat="1" ht="24.15" customHeight="1">
      <c r="A1090" s="38"/>
      <c r="B1090" s="39"/>
      <c r="C1090" s="215" t="s">
        <v>1336</v>
      </c>
      <c r="D1090" s="215" t="s">
        <v>139</v>
      </c>
      <c r="E1090" s="216" t="s">
        <v>1337</v>
      </c>
      <c r="F1090" s="217" t="s">
        <v>1338</v>
      </c>
      <c r="G1090" s="218" t="s">
        <v>170</v>
      </c>
      <c r="H1090" s="219">
        <v>1</v>
      </c>
      <c r="I1090" s="220"/>
      <c r="J1090" s="221">
        <f>ROUND(I1090*H1090,2)</f>
        <v>0</v>
      </c>
      <c r="K1090" s="222"/>
      <c r="L1090" s="44"/>
      <c r="M1090" s="223" t="s">
        <v>1</v>
      </c>
      <c r="N1090" s="224" t="s">
        <v>39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277</v>
      </c>
      <c r="AT1090" s="227" t="s">
        <v>139</v>
      </c>
      <c r="AU1090" s="227" t="s">
        <v>144</v>
      </c>
      <c r="AY1090" s="17" t="s">
        <v>136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144</v>
      </c>
      <c r="BK1090" s="228">
        <f>ROUND(I1090*H1090,2)</f>
        <v>0</v>
      </c>
      <c r="BL1090" s="17" t="s">
        <v>277</v>
      </c>
      <c r="BM1090" s="227" t="s">
        <v>1339</v>
      </c>
    </row>
    <row r="1091" s="2" customFormat="1" ht="24.15" customHeight="1">
      <c r="A1091" s="38"/>
      <c r="B1091" s="39"/>
      <c r="C1091" s="215" t="s">
        <v>1340</v>
      </c>
      <c r="D1091" s="215" t="s">
        <v>139</v>
      </c>
      <c r="E1091" s="216" t="s">
        <v>1341</v>
      </c>
      <c r="F1091" s="217" t="s">
        <v>1342</v>
      </c>
      <c r="G1091" s="218" t="s">
        <v>151</v>
      </c>
      <c r="H1091" s="219">
        <v>0.024</v>
      </c>
      <c r="I1091" s="220"/>
      <c r="J1091" s="221">
        <f>ROUND(I1091*H1091,2)</f>
        <v>0</v>
      </c>
      <c r="K1091" s="222"/>
      <c r="L1091" s="44"/>
      <c r="M1091" s="223" t="s">
        <v>1</v>
      </c>
      <c r="N1091" s="224" t="s">
        <v>39</v>
      </c>
      <c r="O1091" s="91"/>
      <c r="P1091" s="225">
        <f>O1091*H1091</f>
        <v>0</v>
      </c>
      <c r="Q1091" s="225">
        <v>0</v>
      </c>
      <c r="R1091" s="225">
        <f>Q1091*H1091</f>
        <v>0</v>
      </c>
      <c r="S1091" s="225">
        <v>0</v>
      </c>
      <c r="T1091" s="226">
        <f>S1091*H1091</f>
        <v>0</v>
      </c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  <c r="AR1091" s="227" t="s">
        <v>277</v>
      </c>
      <c r="AT1091" s="227" t="s">
        <v>139</v>
      </c>
      <c r="AU1091" s="227" t="s">
        <v>144</v>
      </c>
      <c r="AY1091" s="17" t="s">
        <v>136</v>
      </c>
      <c r="BE1091" s="228">
        <f>IF(N1091="základní",J1091,0)</f>
        <v>0</v>
      </c>
      <c r="BF1091" s="228">
        <f>IF(N1091="snížená",J1091,0)</f>
        <v>0</v>
      </c>
      <c r="BG1091" s="228">
        <f>IF(N1091="zákl. přenesená",J1091,0)</f>
        <v>0</v>
      </c>
      <c r="BH1091" s="228">
        <f>IF(N1091="sníž. přenesená",J1091,0)</f>
        <v>0</v>
      </c>
      <c r="BI1091" s="228">
        <f>IF(N1091="nulová",J1091,0)</f>
        <v>0</v>
      </c>
      <c r="BJ1091" s="17" t="s">
        <v>144</v>
      </c>
      <c r="BK1091" s="228">
        <f>ROUND(I1091*H1091,2)</f>
        <v>0</v>
      </c>
      <c r="BL1091" s="17" t="s">
        <v>277</v>
      </c>
      <c r="BM1091" s="227" t="s">
        <v>1343</v>
      </c>
    </row>
    <row r="1092" s="2" customFormat="1" ht="24.15" customHeight="1">
      <c r="A1092" s="38"/>
      <c r="B1092" s="39"/>
      <c r="C1092" s="215" t="s">
        <v>1344</v>
      </c>
      <c r="D1092" s="215" t="s">
        <v>139</v>
      </c>
      <c r="E1092" s="216" t="s">
        <v>1345</v>
      </c>
      <c r="F1092" s="217" t="s">
        <v>1346</v>
      </c>
      <c r="G1092" s="218" t="s">
        <v>151</v>
      </c>
      <c r="H1092" s="219">
        <v>0.048000000000000001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277</v>
      </c>
      <c r="AT1092" s="227" t="s">
        <v>139</v>
      </c>
      <c r="AU1092" s="227" t="s">
        <v>144</v>
      </c>
      <c r="AY1092" s="17" t="s">
        <v>136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144</v>
      </c>
      <c r="BK1092" s="228">
        <f>ROUND(I1092*H1092,2)</f>
        <v>0</v>
      </c>
      <c r="BL1092" s="17" t="s">
        <v>277</v>
      </c>
      <c r="BM1092" s="227" t="s">
        <v>1347</v>
      </c>
    </row>
    <row r="1093" s="14" customFormat="1">
      <c r="A1093" s="14"/>
      <c r="B1093" s="240"/>
      <c r="C1093" s="241"/>
      <c r="D1093" s="231" t="s">
        <v>146</v>
      </c>
      <c r="E1093" s="241"/>
      <c r="F1093" s="243" t="s">
        <v>1348</v>
      </c>
      <c r="G1093" s="241"/>
      <c r="H1093" s="244">
        <v>0.048000000000000001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146</v>
      </c>
      <c r="AU1093" s="250" t="s">
        <v>144</v>
      </c>
      <c r="AV1093" s="14" t="s">
        <v>144</v>
      </c>
      <c r="AW1093" s="14" t="s">
        <v>4</v>
      </c>
      <c r="AX1093" s="14" t="s">
        <v>81</v>
      </c>
      <c r="AY1093" s="250" t="s">
        <v>136</v>
      </c>
    </row>
    <row r="1094" s="12" customFormat="1" ht="22.8" customHeight="1">
      <c r="A1094" s="12"/>
      <c r="B1094" s="199"/>
      <c r="C1094" s="200"/>
      <c r="D1094" s="201" t="s">
        <v>72</v>
      </c>
      <c r="E1094" s="213" t="s">
        <v>1349</v>
      </c>
      <c r="F1094" s="213" t="s">
        <v>1350</v>
      </c>
      <c r="G1094" s="200"/>
      <c r="H1094" s="200"/>
      <c r="I1094" s="203"/>
      <c r="J1094" s="214">
        <f>BK1094</f>
        <v>0</v>
      </c>
      <c r="K1094" s="200"/>
      <c r="L1094" s="205"/>
      <c r="M1094" s="206"/>
      <c r="N1094" s="207"/>
      <c r="O1094" s="207"/>
      <c r="P1094" s="208">
        <f>SUM(P1095:P1130)</f>
        <v>0</v>
      </c>
      <c r="Q1094" s="207"/>
      <c r="R1094" s="208">
        <f>SUM(R1095:R1130)</f>
        <v>0.010515000000000002</v>
      </c>
      <c r="S1094" s="207"/>
      <c r="T1094" s="209">
        <f>SUM(T1095:T1130)</f>
        <v>0.00029999999999999997</v>
      </c>
      <c r="U1094" s="12"/>
      <c r="V1094" s="12"/>
      <c r="W1094" s="12"/>
      <c r="X1094" s="12"/>
      <c r="Y1094" s="12"/>
      <c r="Z1094" s="12"/>
      <c r="AA1094" s="12"/>
      <c r="AB1094" s="12"/>
      <c r="AC1094" s="12"/>
      <c r="AD1094" s="12"/>
      <c r="AE1094" s="12"/>
      <c r="AR1094" s="210" t="s">
        <v>144</v>
      </c>
      <c r="AT1094" s="211" t="s">
        <v>72</v>
      </c>
      <c r="AU1094" s="211" t="s">
        <v>81</v>
      </c>
      <c r="AY1094" s="210" t="s">
        <v>136</v>
      </c>
      <c r="BK1094" s="212">
        <f>SUM(BK1095:BK1130)</f>
        <v>0</v>
      </c>
    </row>
    <row r="1095" s="2" customFormat="1" ht="24.15" customHeight="1">
      <c r="A1095" s="38"/>
      <c r="B1095" s="39"/>
      <c r="C1095" s="215" t="s">
        <v>1351</v>
      </c>
      <c r="D1095" s="215" t="s">
        <v>139</v>
      </c>
      <c r="E1095" s="216" t="s">
        <v>1352</v>
      </c>
      <c r="F1095" s="217" t="s">
        <v>1353</v>
      </c>
      <c r="G1095" s="218" t="s">
        <v>999</v>
      </c>
      <c r="H1095" s="219">
        <v>3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277</v>
      </c>
      <c r="AT1095" s="227" t="s">
        <v>139</v>
      </c>
      <c r="AU1095" s="227" t="s">
        <v>144</v>
      </c>
      <c r="AY1095" s="17" t="s">
        <v>136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144</v>
      </c>
      <c r="BK1095" s="228">
        <f>ROUND(I1095*H1095,2)</f>
        <v>0</v>
      </c>
      <c r="BL1095" s="17" t="s">
        <v>277</v>
      </c>
      <c r="BM1095" s="227" t="s">
        <v>1354</v>
      </c>
    </row>
    <row r="1096" s="14" customFormat="1">
      <c r="A1096" s="14"/>
      <c r="B1096" s="240"/>
      <c r="C1096" s="241"/>
      <c r="D1096" s="231" t="s">
        <v>146</v>
      </c>
      <c r="E1096" s="242" t="s">
        <v>1</v>
      </c>
      <c r="F1096" s="243" t="s">
        <v>137</v>
      </c>
      <c r="G1096" s="241"/>
      <c r="H1096" s="244">
        <v>3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146</v>
      </c>
      <c r="AU1096" s="250" t="s">
        <v>144</v>
      </c>
      <c r="AV1096" s="14" t="s">
        <v>144</v>
      </c>
      <c r="AW1096" s="14" t="s">
        <v>30</v>
      </c>
      <c r="AX1096" s="14" t="s">
        <v>81</v>
      </c>
      <c r="AY1096" s="250" t="s">
        <v>136</v>
      </c>
    </row>
    <row r="1097" s="2" customFormat="1" ht="24.15" customHeight="1">
      <c r="A1097" s="38"/>
      <c r="B1097" s="39"/>
      <c r="C1097" s="215" t="s">
        <v>1355</v>
      </c>
      <c r="D1097" s="215" t="s">
        <v>139</v>
      </c>
      <c r="E1097" s="216" t="s">
        <v>1356</v>
      </c>
      <c r="F1097" s="217" t="s">
        <v>1357</v>
      </c>
      <c r="G1097" s="218" t="s">
        <v>191</v>
      </c>
      <c r="H1097" s="219">
        <v>50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277</v>
      </c>
      <c r="AT1097" s="227" t="s">
        <v>139</v>
      </c>
      <c r="AU1097" s="227" t="s">
        <v>144</v>
      </c>
      <c r="AY1097" s="17" t="s">
        <v>136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144</v>
      </c>
      <c r="BK1097" s="228">
        <f>ROUND(I1097*H1097,2)</f>
        <v>0</v>
      </c>
      <c r="BL1097" s="17" t="s">
        <v>277</v>
      </c>
      <c r="BM1097" s="227" t="s">
        <v>1358</v>
      </c>
    </row>
    <row r="1098" s="14" customFormat="1">
      <c r="A1098" s="14"/>
      <c r="B1098" s="240"/>
      <c r="C1098" s="241"/>
      <c r="D1098" s="231" t="s">
        <v>146</v>
      </c>
      <c r="E1098" s="242" t="s">
        <v>1</v>
      </c>
      <c r="F1098" s="243" t="s">
        <v>456</v>
      </c>
      <c r="G1098" s="241"/>
      <c r="H1098" s="244">
        <v>50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146</v>
      </c>
      <c r="AU1098" s="250" t="s">
        <v>144</v>
      </c>
      <c r="AV1098" s="14" t="s">
        <v>144</v>
      </c>
      <c r="AW1098" s="14" t="s">
        <v>30</v>
      </c>
      <c r="AX1098" s="14" t="s">
        <v>81</v>
      </c>
      <c r="AY1098" s="250" t="s">
        <v>136</v>
      </c>
    </row>
    <row r="1099" s="2" customFormat="1" ht="21.75" customHeight="1">
      <c r="A1099" s="38"/>
      <c r="B1099" s="39"/>
      <c r="C1099" s="262" t="s">
        <v>1359</v>
      </c>
      <c r="D1099" s="262" t="s">
        <v>160</v>
      </c>
      <c r="E1099" s="263" t="s">
        <v>1360</v>
      </c>
      <c r="F1099" s="264" t="s">
        <v>1361</v>
      </c>
      <c r="G1099" s="265" t="s">
        <v>191</v>
      </c>
      <c r="H1099" s="266">
        <v>52.5</v>
      </c>
      <c r="I1099" s="267"/>
      <c r="J1099" s="268">
        <f>ROUND(I1099*H1099,2)</f>
        <v>0</v>
      </c>
      <c r="K1099" s="269"/>
      <c r="L1099" s="270"/>
      <c r="M1099" s="271" t="s">
        <v>1</v>
      </c>
      <c r="N1099" s="272" t="s">
        <v>39</v>
      </c>
      <c r="O1099" s="91"/>
      <c r="P1099" s="225">
        <f>O1099*H1099</f>
        <v>0</v>
      </c>
      <c r="Q1099" s="225">
        <v>6.9999999999999994E-05</v>
      </c>
      <c r="R1099" s="225">
        <f>Q1099*H1099</f>
        <v>0.0036749999999999999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354</v>
      </c>
      <c r="AT1099" s="227" t="s">
        <v>160</v>
      </c>
      <c r="AU1099" s="227" t="s">
        <v>144</v>
      </c>
      <c r="AY1099" s="17" t="s">
        <v>136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144</v>
      </c>
      <c r="BK1099" s="228">
        <f>ROUND(I1099*H1099,2)</f>
        <v>0</v>
      </c>
      <c r="BL1099" s="17" t="s">
        <v>277</v>
      </c>
      <c r="BM1099" s="227" t="s">
        <v>1362</v>
      </c>
    </row>
    <row r="1100" s="14" customFormat="1">
      <c r="A1100" s="14"/>
      <c r="B1100" s="240"/>
      <c r="C1100" s="241"/>
      <c r="D1100" s="231" t="s">
        <v>146</v>
      </c>
      <c r="E1100" s="241"/>
      <c r="F1100" s="243" t="s">
        <v>1363</v>
      </c>
      <c r="G1100" s="241"/>
      <c r="H1100" s="244">
        <v>52.5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146</v>
      </c>
      <c r="AU1100" s="250" t="s">
        <v>144</v>
      </c>
      <c r="AV1100" s="14" t="s">
        <v>144</v>
      </c>
      <c r="AW1100" s="14" t="s">
        <v>4</v>
      </c>
      <c r="AX1100" s="14" t="s">
        <v>81</v>
      </c>
      <c r="AY1100" s="250" t="s">
        <v>136</v>
      </c>
    </row>
    <row r="1101" s="2" customFormat="1" ht="24.15" customHeight="1">
      <c r="A1101" s="38"/>
      <c r="B1101" s="39"/>
      <c r="C1101" s="215" t="s">
        <v>1364</v>
      </c>
      <c r="D1101" s="215" t="s">
        <v>139</v>
      </c>
      <c r="E1101" s="216" t="s">
        <v>1365</v>
      </c>
      <c r="F1101" s="217" t="s">
        <v>1366</v>
      </c>
      <c r="G1101" s="218" t="s">
        <v>170</v>
      </c>
      <c r="H1101" s="219">
        <v>7</v>
      </c>
      <c r="I1101" s="220"/>
      <c r="J1101" s="221">
        <f>ROUND(I1101*H1101,2)</f>
        <v>0</v>
      </c>
      <c r="K1101" s="222"/>
      <c r="L1101" s="44"/>
      <c r="M1101" s="223" t="s">
        <v>1</v>
      </c>
      <c r="N1101" s="224" t="s">
        <v>39</v>
      </c>
      <c r="O1101" s="91"/>
      <c r="P1101" s="225">
        <f>O1101*H1101</f>
        <v>0</v>
      </c>
      <c r="Q1101" s="225">
        <v>0</v>
      </c>
      <c r="R1101" s="225">
        <f>Q1101*H1101</f>
        <v>0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277</v>
      </c>
      <c r="AT1101" s="227" t="s">
        <v>139</v>
      </c>
      <c r="AU1101" s="227" t="s">
        <v>144</v>
      </c>
      <c r="AY1101" s="17" t="s">
        <v>136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144</v>
      </c>
      <c r="BK1101" s="228">
        <f>ROUND(I1101*H1101,2)</f>
        <v>0</v>
      </c>
      <c r="BL1101" s="17" t="s">
        <v>277</v>
      </c>
      <c r="BM1101" s="227" t="s">
        <v>1367</v>
      </c>
    </row>
    <row r="1102" s="14" customFormat="1">
      <c r="A1102" s="14"/>
      <c r="B1102" s="240"/>
      <c r="C1102" s="241"/>
      <c r="D1102" s="231" t="s">
        <v>146</v>
      </c>
      <c r="E1102" s="242" t="s">
        <v>1</v>
      </c>
      <c r="F1102" s="243" t="s">
        <v>188</v>
      </c>
      <c r="G1102" s="241"/>
      <c r="H1102" s="244">
        <v>7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146</v>
      </c>
      <c r="AU1102" s="250" t="s">
        <v>144</v>
      </c>
      <c r="AV1102" s="14" t="s">
        <v>144</v>
      </c>
      <c r="AW1102" s="14" t="s">
        <v>30</v>
      </c>
      <c r="AX1102" s="14" t="s">
        <v>81</v>
      </c>
      <c r="AY1102" s="250" t="s">
        <v>136</v>
      </c>
    </row>
    <row r="1103" s="2" customFormat="1" ht="24.15" customHeight="1">
      <c r="A1103" s="38"/>
      <c r="B1103" s="39"/>
      <c r="C1103" s="262" t="s">
        <v>460</v>
      </c>
      <c r="D1103" s="262" t="s">
        <v>160</v>
      </c>
      <c r="E1103" s="263" t="s">
        <v>1368</v>
      </c>
      <c r="F1103" s="264" t="s">
        <v>1369</v>
      </c>
      <c r="G1103" s="265" t="s">
        <v>170</v>
      </c>
      <c r="H1103" s="266">
        <v>7</v>
      </c>
      <c r="I1103" s="267"/>
      <c r="J1103" s="268">
        <f>ROUND(I1103*H1103,2)</f>
        <v>0</v>
      </c>
      <c r="K1103" s="269"/>
      <c r="L1103" s="270"/>
      <c r="M1103" s="271" t="s">
        <v>1</v>
      </c>
      <c r="N1103" s="272" t="s">
        <v>39</v>
      </c>
      <c r="O1103" s="91"/>
      <c r="P1103" s="225">
        <f>O1103*H1103</f>
        <v>0</v>
      </c>
      <c r="Q1103" s="225">
        <v>4.0000000000000003E-05</v>
      </c>
      <c r="R1103" s="225">
        <f>Q1103*H1103</f>
        <v>0.00028000000000000003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354</v>
      </c>
      <c r="AT1103" s="227" t="s">
        <v>160</v>
      </c>
      <c r="AU1103" s="227" t="s">
        <v>144</v>
      </c>
      <c r="AY1103" s="17" t="s">
        <v>136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144</v>
      </c>
      <c r="BK1103" s="228">
        <f>ROUND(I1103*H1103,2)</f>
        <v>0</v>
      </c>
      <c r="BL1103" s="17" t="s">
        <v>277</v>
      </c>
      <c r="BM1103" s="227" t="s">
        <v>1370</v>
      </c>
    </row>
    <row r="1104" s="2" customFormat="1" ht="24.15" customHeight="1">
      <c r="A1104" s="38"/>
      <c r="B1104" s="39"/>
      <c r="C1104" s="215" t="s">
        <v>1371</v>
      </c>
      <c r="D1104" s="215" t="s">
        <v>139</v>
      </c>
      <c r="E1104" s="216" t="s">
        <v>1365</v>
      </c>
      <c r="F1104" s="217" t="s">
        <v>1366</v>
      </c>
      <c r="G1104" s="218" t="s">
        <v>170</v>
      </c>
      <c r="H1104" s="219">
        <v>1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277</v>
      </c>
      <c r="AT1104" s="227" t="s">
        <v>139</v>
      </c>
      <c r="AU1104" s="227" t="s">
        <v>144</v>
      </c>
      <c r="AY1104" s="17" t="s">
        <v>136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144</v>
      </c>
      <c r="BK1104" s="228">
        <f>ROUND(I1104*H1104,2)</f>
        <v>0</v>
      </c>
      <c r="BL1104" s="17" t="s">
        <v>277</v>
      </c>
      <c r="BM1104" s="227" t="s">
        <v>1372</v>
      </c>
    </row>
    <row r="1105" s="2" customFormat="1" ht="24.15" customHeight="1">
      <c r="A1105" s="38"/>
      <c r="B1105" s="39"/>
      <c r="C1105" s="262" t="s">
        <v>1373</v>
      </c>
      <c r="D1105" s="262" t="s">
        <v>160</v>
      </c>
      <c r="E1105" s="263" t="s">
        <v>1374</v>
      </c>
      <c r="F1105" s="264" t="s">
        <v>1375</v>
      </c>
      <c r="G1105" s="265" t="s">
        <v>170</v>
      </c>
      <c r="H1105" s="266">
        <v>1</v>
      </c>
      <c r="I1105" s="267"/>
      <c r="J1105" s="268">
        <f>ROUND(I1105*H1105,2)</f>
        <v>0</v>
      </c>
      <c r="K1105" s="269"/>
      <c r="L1105" s="270"/>
      <c r="M1105" s="271" t="s">
        <v>1</v>
      </c>
      <c r="N1105" s="272" t="s">
        <v>39</v>
      </c>
      <c r="O1105" s="91"/>
      <c r="P1105" s="225">
        <f>O1105*H1105</f>
        <v>0</v>
      </c>
      <c r="Q1105" s="225">
        <v>0.00216</v>
      </c>
      <c r="R1105" s="225">
        <f>Q1105*H1105</f>
        <v>0.00216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354</v>
      </c>
      <c r="AT1105" s="227" t="s">
        <v>160</v>
      </c>
      <c r="AU1105" s="227" t="s">
        <v>144</v>
      </c>
      <c r="AY1105" s="17" t="s">
        <v>136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144</v>
      </c>
      <c r="BK1105" s="228">
        <f>ROUND(I1105*H1105,2)</f>
        <v>0</v>
      </c>
      <c r="BL1105" s="17" t="s">
        <v>277</v>
      </c>
      <c r="BM1105" s="227" t="s">
        <v>1376</v>
      </c>
    </row>
    <row r="1106" s="2" customFormat="1" ht="21.75" customHeight="1">
      <c r="A1106" s="38"/>
      <c r="B1106" s="39"/>
      <c r="C1106" s="215" t="s">
        <v>1377</v>
      </c>
      <c r="D1106" s="215" t="s">
        <v>139</v>
      </c>
      <c r="E1106" s="216" t="s">
        <v>1378</v>
      </c>
      <c r="F1106" s="217" t="s">
        <v>1379</v>
      </c>
      <c r="G1106" s="218" t="s">
        <v>191</v>
      </c>
      <c r="H1106" s="219">
        <v>25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277</v>
      </c>
      <c r="AT1106" s="227" t="s">
        <v>139</v>
      </c>
      <c r="AU1106" s="227" t="s">
        <v>144</v>
      </c>
      <c r="AY1106" s="17" t="s">
        <v>136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144</v>
      </c>
      <c r="BK1106" s="228">
        <f>ROUND(I1106*H1106,2)</f>
        <v>0</v>
      </c>
      <c r="BL1106" s="17" t="s">
        <v>277</v>
      </c>
      <c r="BM1106" s="227" t="s">
        <v>1380</v>
      </c>
    </row>
    <row r="1107" s="14" customFormat="1">
      <c r="A1107" s="14"/>
      <c r="B1107" s="240"/>
      <c r="C1107" s="241"/>
      <c r="D1107" s="231" t="s">
        <v>146</v>
      </c>
      <c r="E1107" s="242" t="s">
        <v>1</v>
      </c>
      <c r="F1107" s="243" t="s">
        <v>321</v>
      </c>
      <c r="G1107" s="241"/>
      <c r="H1107" s="244">
        <v>25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146</v>
      </c>
      <c r="AU1107" s="250" t="s">
        <v>144</v>
      </c>
      <c r="AV1107" s="14" t="s">
        <v>144</v>
      </c>
      <c r="AW1107" s="14" t="s">
        <v>30</v>
      </c>
      <c r="AX1107" s="14" t="s">
        <v>81</v>
      </c>
      <c r="AY1107" s="250" t="s">
        <v>136</v>
      </c>
    </row>
    <row r="1108" s="2" customFormat="1" ht="24.15" customHeight="1">
      <c r="A1108" s="38"/>
      <c r="B1108" s="39"/>
      <c r="C1108" s="262" t="s">
        <v>1381</v>
      </c>
      <c r="D1108" s="262" t="s">
        <v>160</v>
      </c>
      <c r="E1108" s="263" t="s">
        <v>1382</v>
      </c>
      <c r="F1108" s="264" t="s">
        <v>1383</v>
      </c>
      <c r="G1108" s="265" t="s">
        <v>191</v>
      </c>
      <c r="H1108" s="266">
        <v>27.5</v>
      </c>
      <c r="I1108" s="267"/>
      <c r="J1108" s="268">
        <f>ROUND(I1108*H1108,2)</f>
        <v>0</v>
      </c>
      <c r="K1108" s="269"/>
      <c r="L1108" s="270"/>
      <c r="M1108" s="271" t="s">
        <v>1</v>
      </c>
      <c r="N1108" s="272" t="s">
        <v>39</v>
      </c>
      <c r="O1108" s="91"/>
      <c r="P1108" s="225">
        <f>O1108*H1108</f>
        <v>0</v>
      </c>
      <c r="Q1108" s="225">
        <v>4.0000000000000003E-05</v>
      </c>
      <c r="R1108" s="225">
        <f>Q1108*H1108</f>
        <v>0.0011000000000000001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354</v>
      </c>
      <c r="AT1108" s="227" t="s">
        <v>160</v>
      </c>
      <c r="AU1108" s="227" t="s">
        <v>144</v>
      </c>
      <c r="AY1108" s="17" t="s">
        <v>136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144</v>
      </c>
      <c r="BK1108" s="228">
        <f>ROUND(I1108*H1108,2)</f>
        <v>0</v>
      </c>
      <c r="BL1108" s="17" t="s">
        <v>277</v>
      </c>
      <c r="BM1108" s="227" t="s">
        <v>1384</v>
      </c>
    </row>
    <row r="1109" s="14" customFormat="1">
      <c r="A1109" s="14"/>
      <c r="B1109" s="240"/>
      <c r="C1109" s="241"/>
      <c r="D1109" s="231" t="s">
        <v>146</v>
      </c>
      <c r="E1109" s="242" t="s">
        <v>1</v>
      </c>
      <c r="F1109" s="243" t="s">
        <v>1385</v>
      </c>
      <c r="G1109" s="241"/>
      <c r="H1109" s="244">
        <v>27.5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146</v>
      </c>
      <c r="AU1109" s="250" t="s">
        <v>144</v>
      </c>
      <c r="AV1109" s="14" t="s">
        <v>144</v>
      </c>
      <c r="AW1109" s="14" t="s">
        <v>30</v>
      </c>
      <c r="AX1109" s="14" t="s">
        <v>81</v>
      </c>
      <c r="AY1109" s="250" t="s">
        <v>136</v>
      </c>
    </row>
    <row r="1110" s="2" customFormat="1" ht="24.15" customHeight="1">
      <c r="A1110" s="38"/>
      <c r="B1110" s="39"/>
      <c r="C1110" s="215" t="s">
        <v>1386</v>
      </c>
      <c r="D1110" s="215" t="s">
        <v>139</v>
      </c>
      <c r="E1110" s="216" t="s">
        <v>1387</v>
      </c>
      <c r="F1110" s="217" t="s">
        <v>1388</v>
      </c>
      <c r="G1110" s="218" t="s">
        <v>191</v>
      </c>
      <c r="H1110" s="219">
        <v>25</v>
      </c>
      <c r="I1110" s="220"/>
      <c r="J1110" s="221">
        <f>ROUND(I1110*H1110,2)</f>
        <v>0</v>
      </c>
      <c r="K1110" s="222"/>
      <c r="L1110" s="44"/>
      <c r="M1110" s="223" t="s">
        <v>1</v>
      </c>
      <c r="N1110" s="224" t="s">
        <v>39</v>
      </c>
      <c r="O1110" s="91"/>
      <c r="P1110" s="225">
        <f>O1110*H1110</f>
        <v>0</v>
      </c>
      <c r="Q1110" s="225">
        <v>0</v>
      </c>
      <c r="R1110" s="225">
        <f>Q1110*H1110</f>
        <v>0</v>
      </c>
      <c r="S1110" s="225">
        <v>0</v>
      </c>
      <c r="T1110" s="226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7" t="s">
        <v>277</v>
      </c>
      <c r="AT1110" s="227" t="s">
        <v>139</v>
      </c>
      <c r="AU1110" s="227" t="s">
        <v>144</v>
      </c>
      <c r="AY1110" s="17" t="s">
        <v>136</v>
      </c>
      <c r="BE1110" s="228">
        <f>IF(N1110="základní",J1110,0)</f>
        <v>0</v>
      </c>
      <c r="BF1110" s="228">
        <f>IF(N1110="snížená",J1110,0)</f>
        <v>0</v>
      </c>
      <c r="BG1110" s="228">
        <f>IF(N1110="zákl. přenesená",J1110,0)</f>
        <v>0</v>
      </c>
      <c r="BH1110" s="228">
        <f>IF(N1110="sníž. přenesená",J1110,0)</f>
        <v>0</v>
      </c>
      <c r="BI1110" s="228">
        <f>IF(N1110="nulová",J1110,0)</f>
        <v>0</v>
      </c>
      <c r="BJ1110" s="17" t="s">
        <v>144</v>
      </c>
      <c r="BK1110" s="228">
        <f>ROUND(I1110*H1110,2)</f>
        <v>0</v>
      </c>
      <c r="BL1110" s="17" t="s">
        <v>277</v>
      </c>
      <c r="BM1110" s="227" t="s">
        <v>1389</v>
      </c>
    </row>
    <row r="1111" s="14" customFormat="1">
      <c r="A1111" s="14"/>
      <c r="B1111" s="240"/>
      <c r="C1111" s="241"/>
      <c r="D1111" s="231" t="s">
        <v>146</v>
      </c>
      <c r="E1111" s="242" t="s">
        <v>1</v>
      </c>
      <c r="F1111" s="243" t="s">
        <v>321</v>
      </c>
      <c r="G1111" s="241"/>
      <c r="H1111" s="244">
        <v>25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0" t="s">
        <v>146</v>
      </c>
      <c r="AU1111" s="250" t="s">
        <v>144</v>
      </c>
      <c r="AV1111" s="14" t="s">
        <v>144</v>
      </c>
      <c r="AW1111" s="14" t="s">
        <v>30</v>
      </c>
      <c r="AX1111" s="14" t="s">
        <v>81</v>
      </c>
      <c r="AY1111" s="250" t="s">
        <v>136</v>
      </c>
    </row>
    <row r="1112" s="2" customFormat="1" ht="24.15" customHeight="1">
      <c r="A1112" s="38"/>
      <c r="B1112" s="39"/>
      <c r="C1112" s="262" t="s">
        <v>1390</v>
      </c>
      <c r="D1112" s="262" t="s">
        <v>160</v>
      </c>
      <c r="E1112" s="263" t="s">
        <v>1391</v>
      </c>
      <c r="F1112" s="264" t="s">
        <v>1392</v>
      </c>
      <c r="G1112" s="265" t="s">
        <v>191</v>
      </c>
      <c r="H1112" s="266">
        <v>30</v>
      </c>
      <c r="I1112" s="267"/>
      <c r="J1112" s="268">
        <f>ROUND(I1112*H1112,2)</f>
        <v>0</v>
      </c>
      <c r="K1112" s="269"/>
      <c r="L1112" s="270"/>
      <c r="M1112" s="271" t="s">
        <v>1</v>
      </c>
      <c r="N1112" s="272" t="s">
        <v>39</v>
      </c>
      <c r="O1112" s="91"/>
      <c r="P1112" s="225">
        <f>O1112*H1112</f>
        <v>0</v>
      </c>
      <c r="Q1112" s="225">
        <v>6.0000000000000002E-05</v>
      </c>
      <c r="R1112" s="225">
        <f>Q1112*H1112</f>
        <v>0.0018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354</v>
      </c>
      <c r="AT1112" s="227" t="s">
        <v>160</v>
      </c>
      <c r="AU1112" s="227" t="s">
        <v>144</v>
      </c>
      <c r="AY1112" s="17" t="s">
        <v>136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144</v>
      </c>
      <c r="BK1112" s="228">
        <f>ROUND(I1112*H1112,2)</f>
        <v>0</v>
      </c>
      <c r="BL1112" s="17" t="s">
        <v>277</v>
      </c>
      <c r="BM1112" s="227" t="s">
        <v>1393</v>
      </c>
    </row>
    <row r="1113" s="14" customFormat="1">
      <c r="A1113" s="14"/>
      <c r="B1113" s="240"/>
      <c r="C1113" s="241"/>
      <c r="D1113" s="231" t="s">
        <v>146</v>
      </c>
      <c r="E1113" s="241"/>
      <c r="F1113" s="243" t="s">
        <v>1394</v>
      </c>
      <c r="G1113" s="241"/>
      <c r="H1113" s="244">
        <v>30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146</v>
      </c>
      <c r="AU1113" s="250" t="s">
        <v>144</v>
      </c>
      <c r="AV1113" s="14" t="s">
        <v>144</v>
      </c>
      <c r="AW1113" s="14" t="s">
        <v>4</v>
      </c>
      <c r="AX1113" s="14" t="s">
        <v>81</v>
      </c>
      <c r="AY1113" s="250" t="s">
        <v>136</v>
      </c>
    </row>
    <row r="1114" s="2" customFormat="1" ht="21.75" customHeight="1">
      <c r="A1114" s="38"/>
      <c r="B1114" s="39"/>
      <c r="C1114" s="215" t="s">
        <v>1395</v>
      </c>
      <c r="D1114" s="215" t="s">
        <v>139</v>
      </c>
      <c r="E1114" s="216" t="s">
        <v>1396</v>
      </c>
      <c r="F1114" s="217" t="s">
        <v>1397</v>
      </c>
      <c r="G1114" s="218" t="s">
        <v>170</v>
      </c>
      <c r="H1114" s="219">
        <v>1</v>
      </c>
      <c r="I1114" s="220"/>
      <c r="J1114" s="221">
        <f>ROUND(I1114*H1114,2)</f>
        <v>0</v>
      </c>
      <c r="K1114" s="222"/>
      <c r="L1114" s="44"/>
      <c r="M1114" s="223" t="s">
        <v>1</v>
      </c>
      <c r="N1114" s="224" t="s">
        <v>39</v>
      </c>
      <c r="O1114" s="91"/>
      <c r="P1114" s="225">
        <f>O1114*H1114</f>
        <v>0</v>
      </c>
      <c r="Q1114" s="225">
        <v>0</v>
      </c>
      <c r="R1114" s="225">
        <f>Q1114*H1114</f>
        <v>0</v>
      </c>
      <c r="S1114" s="225">
        <v>0</v>
      </c>
      <c r="T1114" s="226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27" t="s">
        <v>277</v>
      </c>
      <c r="AT1114" s="227" t="s">
        <v>139</v>
      </c>
      <c r="AU1114" s="227" t="s">
        <v>144</v>
      </c>
      <c r="AY1114" s="17" t="s">
        <v>136</v>
      </c>
      <c r="BE1114" s="228">
        <f>IF(N1114="základní",J1114,0)</f>
        <v>0</v>
      </c>
      <c r="BF1114" s="228">
        <f>IF(N1114="snížená",J1114,0)</f>
        <v>0</v>
      </c>
      <c r="BG1114" s="228">
        <f>IF(N1114="zákl. přenesená",J1114,0)</f>
        <v>0</v>
      </c>
      <c r="BH1114" s="228">
        <f>IF(N1114="sníž. přenesená",J1114,0)</f>
        <v>0</v>
      </c>
      <c r="BI1114" s="228">
        <f>IF(N1114="nulová",J1114,0)</f>
        <v>0</v>
      </c>
      <c r="BJ1114" s="17" t="s">
        <v>144</v>
      </c>
      <c r="BK1114" s="228">
        <f>ROUND(I1114*H1114,2)</f>
        <v>0</v>
      </c>
      <c r="BL1114" s="17" t="s">
        <v>277</v>
      </c>
      <c r="BM1114" s="227" t="s">
        <v>1398</v>
      </c>
    </row>
    <row r="1115" s="2" customFormat="1" ht="21.75" customHeight="1">
      <c r="A1115" s="38"/>
      <c r="B1115" s="39"/>
      <c r="C1115" s="215" t="s">
        <v>1399</v>
      </c>
      <c r="D1115" s="215" t="s">
        <v>139</v>
      </c>
      <c r="E1115" s="216" t="s">
        <v>1400</v>
      </c>
      <c r="F1115" s="217" t="s">
        <v>1401</v>
      </c>
      <c r="G1115" s="218" t="s">
        <v>170</v>
      </c>
      <c r="H1115" s="219">
        <v>1</v>
      </c>
      <c r="I1115" s="220"/>
      <c r="J1115" s="221">
        <f>ROUND(I1115*H1115,2)</f>
        <v>0</v>
      </c>
      <c r="K1115" s="222"/>
      <c r="L1115" s="44"/>
      <c r="M1115" s="223" t="s">
        <v>1</v>
      </c>
      <c r="N1115" s="224" t="s">
        <v>39</v>
      </c>
      <c r="O1115" s="91"/>
      <c r="P1115" s="225">
        <f>O1115*H1115</f>
        <v>0</v>
      </c>
      <c r="Q1115" s="225">
        <v>0</v>
      </c>
      <c r="R1115" s="225">
        <f>Q1115*H1115</f>
        <v>0</v>
      </c>
      <c r="S1115" s="225">
        <v>0.00029999999999999997</v>
      </c>
      <c r="T1115" s="226">
        <f>S1115*H1115</f>
        <v>0.00029999999999999997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277</v>
      </c>
      <c r="AT1115" s="227" t="s">
        <v>139</v>
      </c>
      <c r="AU1115" s="227" t="s">
        <v>144</v>
      </c>
      <c r="AY1115" s="17" t="s">
        <v>136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144</v>
      </c>
      <c r="BK1115" s="228">
        <f>ROUND(I1115*H1115,2)</f>
        <v>0</v>
      </c>
      <c r="BL1115" s="17" t="s">
        <v>277</v>
      </c>
      <c r="BM1115" s="227" t="s">
        <v>1402</v>
      </c>
    </row>
    <row r="1116" s="2" customFormat="1" ht="16.5" customHeight="1">
      <c r="A1116" s="38"/>
      <c r="B1116" s="39"/>
      <c r="C1116" s="262" t="s">
        <v>1403</v>
      </c>
      <c r="D1116" s="262" t="s">
        <v>160</v>
      </c>
      <c r="E1116" s="263" t="s">
        <v>1404</v>
      </c>
      <c r="F1116" s="264" t="s">
        <v>1405</v>
      </c>
      <c r="G1116" s="265" t="s">
        <v>170</v>
      </c>
      <c r="H1116" s="266">
        <v>1</v>
      </c>
      <c r="I1116" s="267"/>
      <c r="J1116" s="268">
        <f>ROUND(I1116*H1116,2)</f>
        <v>0</v>
      </c>
      <c r="K1116" s="269"/>
      <c r="L1116" s="270"/>
      <c r="M1116" s="271" t="s">
        <v>1</v>
      </c>
      <c r="N1116" s="272" t="s">
        <v>39</v>
      </c>
      <c r="O1116" s="91"/>
      <c r="P1116" s="225">
        <f>O1116*H1116</f>
        <v>0</v>
      </c>
      <c r="Q1116" s="225">
        <v>0.00044999999999999999</v>
      </c>
      <c r="R1116" s="225">
        <f>Q1116*H1116</f>
        <v>0.00044999999999999999</v>
      </c>
      <c r="S1116" s="225">
        <v>0</v>
      </c>
      <c r="T1116" s="226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27" t="s">
        <v>354</v>
      </c>
      <c r="AT1116" s="227" t="s">
        <v>160</v>
      </c>
      <c r="AU1116" s="227" t="s">
        <v>144</v>
      </c>
      <c r="AY1116" s="17" t="s">
        <v>136</v>
      </c>
      <c r="BE1116" s="228">
        <f>IF(N1116="základní",J1116,0)</f>
        <v>0</v>
      </c>
      <c r="BF1116" s="228">
        <f>IF(N1116="snížená",J1116,0)</f>
        <v>0</v>
      </c>
      <c r="BG1116" s="228">
        <f>IF(N1116="zákl. přenesená",J1116,0)</f>
        <v>0</v>
      </c>
      <c r="BH1116" s="228">
        <f>IF(N1116="sníž. přenesená",J1116,0)</f>
        <v>0</v>
      </c>
      <c r="BI1116" s="228">
        <f>IF(N1116="nulová",J1116,0)</f>
        <v>0</v>
      </c>
      <c r="BJ1116" s="17" t="s">
        <v>144</v>
      </c>
      <c r="BK1116" s="228">
        <f>ROUND(I1116*H1116,2)</f>
        <v>0</v>
      </c>
      <c r="BL1116" s="17" t="s">
        <v>277</v>
      </c>
      <c r="BM1116" s="227" t="s">
        <v>1406</v>
      </c>
    </row>
    <row r="1117" s="2" customFormat="1" ht="16.5" customHeight="1">
      <c r="A1117" s="38"/>
      <c r="B1117" s="39"/>
      <c r="C1117" s="215" t="s">
        <v>1407</v>
      </c>
      <c r="D1117" s="215" t="s">
        <v>139</v>
      </c>
      <c r="E1117" s="216" t="s">
        <v>1408</v>
      </c>
      <c r="F1117" s="217" t="s">
        <v>1409</v>
      </c>
      <c r="G1117" s="218" t="s">
        <v>170</v>
      </c>
      <c r="H1117" s="219">
        <v>3</v>
      </c>
      <c r="I1117" s="220"/>
      <c r="J1117" s="221">
        <f>ROUND(I1117*H1117,2)</f>
        <v>0</v>
      </c>
      <c r="K1117" s="222"/>
      <c r="L1117" s="44"/>
      <c r="M1117" s="223" t="s">
        <v>1</v>
      </c>
      <c r="N1117" s="224" t="s">
        <v>39</v>
      </c>
      <c r="O1117" s="91"/>
      <c r="P1117" s="225">
        <f>O1117*H1117</f>
        <v>0</v>
      </c>
      <c r="Q1117" s="225">
        <v>0</v>
      </c>
      <c r="R1117" s="225">
        <f>Q1117*H1117</f>
        <v>0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532</v>
      </c>
      <c r="AT1117" s="227" t="s">
        <v>139</v>
      </c>
      <c r="AU1117" s="227" t="s">
        <v>144</v>
      </c>
      <c r="AY1117" s="17" t="s">
        <v>136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144</v>
      </c>
      <c r="BK1117" s="228">
        <f>ROUND(I1117*H1117,2)</f>
        <v>0</v>
      </c>
      <c r="BL1117" s="17" t="s">
        <v>532</v>
      </c>
      <c r="BM1117" s="227" t="s">
        <v>1410</v>
      </c>
    </row>
    <row r="1118" s="2" customFormat="1" ht="24.15" customHeight="1">
      <c r="A1118" s="38"/>
      <c r="B1118" s="39"/>
      <c r="C1118" s="262" t="s">
        <v>1411</v>
      </c>
      <c r="D1118" s="262" t="s">
        <v>160</v>
      </c>
      <c r="E1118" s="263" t="s">
        <v>1412</v>
      </c>
      <c r="F1118" s="264" t="s">
        <v>1413</v>
      </c>
      <c r="G1118" s="265" t="s">
        <v>170</v>
      </c>
      <c r="H1118" s="266">
        <v>3</v>
      </c>
      <c r="I1118" s="267"/>
      <c r="J1118" s="268">
        <f>ROUND(I1118*H1118,2)</f>
        <v>0</v>
      </c>
      <c r="K1118" s="269"/>
      <c r="L1118" s="270"/>
      <c r="M1118" s="271" t="s">
        <v>1</v>
      </c>
      <c r="N1118" s="272" t="s">
        <v>39</v>
      </c>
      <c r="O1118" s="91"/>
      <c r="P1118" s="225">
        <f>O1118*H1118</f>
        <v>0</v>
      </c>
      <c r="Q1118" s="225">
        <v>0.00010000000000000001</v>
      </c>
      <c r="R1118" s="225">
        <f>Q1118*H1118</f>
        <v>0.00030000000000000003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847</v>
      </c>
      <c r="AT1118" s="227" t="s">
        <v>160</v>
      </c>
      <c r="AU1118" s="227" t="s">
        <v>144</v>
      </c>
      <c r="AY1118" s="17" t="s">
        <v>136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144</v>
      </c>
      <c r="BK1118" s="228">
        <f>ROUND(I1118*H1118,2)</f>
        <v>0</v>
      </c>
      <c r="BL1118" s="17" t="s">
        <v>847</v>
      </c>
      <c r="BM1118" s="227" t="s">
        <v>1414</v>
      </c>
    </row>
    <row r="1119" s="14" customFormat="1">
      <c r="A1119" s="14"/>
      <c r="B1119" s="240"/>
      <c r="C1119" s="241"/>
      <c r="D1119" s="231" t="s">
        <v>146</v>
      </c>
      <c r="E1119" s="242" t="s">
        <v>1</v>
      </c>
      <c r="F1119" s="243" t="s">
        <v>137</v>
      </c>
      <c r="G1119" s="241"/>
      <c r="H1119" s="244">
        <v>3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146</v>
      </c>
      <c r="AU1119" s="250" t="s">
        <v>144</v>
      </c>
      <c r="AV1119" s="14" t="s">
        <v>144</v>
      </c>
      <c r="AW1119" s="14" t="s">
        <v>30</v>
      </c>
      <c r="AX1119" s="14" t="s">
        <v>81</v>
      </c>
      <c r="AY1119" s="250" t="s">
        <v>136</v>
      </c>
    </row>
    <row r="1120" s="2" customFormat="1" ht="21.75" customHeight="1">
      <c r="A1120" s="38"/>
      <c r="B1120" s="39"/>
      <c r="C1120" s="262" t="s">
        <v>1415</v>
      </c>
      <c r="D1120" s="262" t="s">
        <v>160</v>
      </c>
      <c r="E1120" s="263" t="s">
        <v>1416</v>
      </c>
      <c r="F1120" s="264" t="s">
        <v>1417</v>
      </c>
      <c r="G1120" s="265" t="s">
        <v>170</v>
      </c>
      <c r="H1120" s="266">
        <v>3</v>
      </c>
      <c r="I1120" s="267"/>
      <c r="J1120" s="268">
        <f>ROUND(I1120*H1120,2)</f>
        <v>0</v>
      </c>
      <c r="K1120" s="269"/>
      <c r="L1120" s="270"/>
      <c r="M1120" s="271" t="s">
        <v>1</v>
      </c>
      <c r="N1120" s="272" t="s">
        <v>39</v>
      </c>
      <c r="O1120" s="91"/>
      <c r="P1120" s="225">
        <f>O1120*H1120</f>
        <v>0</v>
      </c>
      <c r="Q1120" s="225">
        <v>0.00010000000000000001</v>
      </c>
      <c r="R1120" s="225">
        <f>Q1120*H1120</f>
        <v>0.00030000000000000003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847</v>
      </c>
      <c r="AT1120" s="227" t="s">
        <v>160</v>
      </c>
      <c r="AU1120" s="227" t="s">
        <v>144</v>
      </c>
      <c r="AY1120" s="17" t="s">
        <v>136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144</v>
      </c>
      <c r="BK1120" s="228">
        <f>ROUND(I1120*H1120,2)</f>
        <v>0</v>
      </c>
      <c r="BL1120" s="17" t="s">
        <v>847</v>
      </c>
      <c r="BM1120" s="227" t="s">
        <v>1418</v>
      </c>
    </row>
    <row r="1121" s="2" customFormat="1" ht="16.5" customHeight="1">
      <c r="A1121" s="38"/>
      <c r="B1121" s="39"/>
      <c r="C1121" s="215" t="s">
        <v>1419</v>
      </c>
      <c r="D1121" s="215" t="s">
        <v>139</v>
      </c>
      <c r="E1121" s="216" t="s">
        <v>1420</v>
      </c>
      <c r="F1121" s="217" t="s">
        <v>1421</v>
      </c>
      <c r="G1121" s="218" t="s">
        <v>170</v>
      </c>
      <c r="H1121" s="219">
        <v>3</v>
      </c>
      <c r="I1121" s="220"/>
      <c r="J1121" s="221">
        <f>ROUND(I1121*H1121,2)</f>
        <v>0</v>
      </c>
      <c r="K1121" s="222"/>
      <c r="L1121" s="44"/>
      <c r="M1121" s="223" t="s">
        <v>1</v>
      </c>
      <c r="N1121" s="224" t="s">
        <v>39</v>
      </c>
      <c r="O1121" s="91"/>
      <c r="P1121" s="225">
        <f>O1121*H1121</f>
        <v>0</v>
      </c>
      <c r="Q1121" s="225">
        <v>0</v>
      </c>
      <c r="R1121" s="225">
        <f>Q1121*H1121</f>
        <v>0</v>
      </c>
      <c r="S1121" s="225">
        <v>0</v>
      </c>
      <c r="T1121" s="226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277</v>
      </c>
      <c r="AT1121" s="227" t="s">
        <v>139</v>
      </c>
      <c r="AU1121" s="227" t="s">
        <v>144</v>
      </c>
      <c r="AY1121" s="17" t="s">
        <v>136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144</v>
      </c>
      <c r="BK1121" s="228">
        <f>ROUND(I1121*H1121,2)</f>
        <v>0</v>
      </c>
      <c r="BL1121" s="17" t="s">
        <v>277</v>
      </c>
      <c r="BM1121" s="227" t="s">
        <v>1422</v>
      </c>
    </row>
    <row r="1122" s="14" customFormat="1">
      <c r="A1122" s="14"/>
      <c r="B1122" s="240"/>
      <c r="C1122" s="241"/>
      <c r="D1122" s="231" t="s">
        <v>146</v>
      </c>
      <c r="E1122" s="242" t="s">
        <v>1</v>
      </c>
      <c r="F1122" s="243" t="s">
        <v>137</v>
      </c>
      <c r="G1122" s="241"/>
      <c r="H1122" s="244">
        <v>3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146</v>
      </c>
      <c r="AU1122" s="250" t="s">
        <v>144</v>
      </c>
      <c r="AV1122" s="14" t="s">
        <v>144</v>
      </c>
      <c r="AW1122" s="14" t="s">
        <v>30</v>
      </c>
      <c r="AX1122" s="14" t="s">
        <v>73</v>
      </c>
      <c r="AY1122" s="250" t="s">
        <v>136</v>
      </c>
    </row>
    <row r="1123" s="15" customFormat="1">
      <c r="A1123" s="15"/>
      <c r="B1123" s="251"/>
      <c r="C1123" s="252"/>
      <c r="D1123" s="231" t="s">
        <v>146</v>
      </c>
      <c r="E1123" s="253" t="s">
        <v>1</v>
      </c>
      <c r="F1123" s="254" t="s">
        <v>159</v>
      </c>
      <c r="G1123" s="252"/>
      <c r="H1123" s="255">
        <v>3</v>
      </c>
      <c r="I1123" s="256"/>
      <c r="J1123" s="252"/>
      <c r="K1123" s="252"/>
      <c r="L1123" s="257"/>
      <c r="M1123" s="258"/>
      <c r="N1123" s="259"/>
      <c r="O1123" s="259"/>
      <c r="P1123" s="259"/>
      <c r="Q1123" s="259"/>
      <c r="R1123" s="259"/>
      <c r="S1123" s="259"/>
      <c r="T1123" s="260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61" t="s">
        <v>146</v>
      </c>
      <c r="AU1123" s="261" t="s">
        <v>144</v>
      </c>
      <c r="AV1123" s="15" t="s">
        <v>143</v>
      </c>
      <c r="AW1123" s="15" t="s">
        <v>30</v>
      </c>
      <c r="AX1123" s="15" t="s">
        <v>81</v>
      </c>
      <c r="AY1123" s="261" t="s">
        <v>136</v>
      </c>
    </row>
    <row r="1124" s="2" customFormat="1" ht="24.15" customHeight="1">
      <c r="A1124" s="38"/>
      <c r="B1124" s="39"/>
      <c r="C1124" s="262" t="s">
        <v>1423</v>
      </c>
      <c r="D1124" s="262" t="s">
        <v>160</v>
      </c>
      <c r="E1124" s="263" t="s">
        <v>1424</v>
      </c>
      <c r="F1124" s="264" t="s">
        <v>1425</v>
      </c>
      <c r="G1124" s="265" t="s">
        <v>170</v>
      </c>
      <c r="H1124" s="266">
        <v>3</v>
      </c>
      <c r="I1124" s="267"/>
      <c r="J1124" s="268">
        <f>ROUND(I1124*H1124,2)</f>
        <v>0</v>
      </c>
      <c r="K1124" s="269"/>
      <c r="L1124" s="270"/>
      <c r="M1124" s="271" t="s">
        <v>1</v>
      </c>
      <c r="N1124" s="272" t="s">
        <v>39</v>
      </c>
      <c r="O1124" s="91"/>
      <c r="P1124" s="225">
        <f>O1124*H1124</f>
        <v>0</v>
      </c>
      <c r="Q1124" s="225">
        <v>0.00014999999999999999</v>
      </c>
      <c r="R1124" s="225">
        <f>Q1124*H1124</f>
        <v>0.00044999999999999999</v>
      </c>
      <c r="S1124" s="225">
        <v>0</v>
      </c>
      <c r="T1124" s="226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354</v>
      </c>
      <c r="AT1124" s="227" t="s">
        <v>160</v>
      </c>
      <c r="AU1124" s="227" t="s">
        <v>144</v>
      </c>
      <c r="AY1124" s="17" t="s">
        <v>136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144</v>
      </c>
      <c r="BK1124" s="228">
        <f>ROUND(I1124*H1124,2)</f>
        <v>0</v>
      </c>
      <c r="BL1124" s="17" t="s">
        <v>277</v>
      </c>
      <c r="BM1124" s="227" t="s">
        <v>1426</v>
      </c>
    </row>
    <row r="1125" s="14" customFormat="1">
      <c r="A1125" s="14"/>
      <c r="B1125" s="240"/>
      <c r="C1125" s="241"/>
      <c r="D1125" s="231" t="s">
        <v>146</v>
      </c>
      <c r="E1125" s="242" t="s">
        <v>1</v>
      </c>
      <c r="F1125" s="243" t="s">
        <v>137</v>
      </c>
      <c r="G1125" s="241"/>
      <c r="H1125" s="244">
        <v>3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146</v>
      </c>
      <c r="AU1125" s="250" t="s">
        <v>144</v>
      </c>
      <c r="AV1125" s="14" t="s">
        <v>144</v>
      </c>
      <c r="AW1125" s="14" t="s">
        <v>30</v>
      </c>
      <c r="AX1125" s="14" t="s">
        <v>81</v>
      </c>
      <c r="AY1125" s="250" t="s">
        <v>136</v>
      </c>
    </row>
    <row r="1126" s="2" customFormat="1" ht="16.5" customHeight="1">
      <c r="A1126" s="38"/>
      <c r="B1126" s="39"/>
      <c r="C1126" s="262" t="s">
        <v>1427</v>
      </c>
      <c r="D1126" s="262" t="s">
        <v>160</v>
      </c>
      <c r="E1126" s="263" t="s">
        <v>1428</v>
      </c>
      <c r="F1126" s="264" t="s">
        <v>1429</v>
      </c>
      <c r="G1126" s="265" t="s">
        <v>1430</v>
      </c>
      <c r="H1126" s="266">
        <v>1</v>
      </c>
      <c r="I1126" s="267"/>
      <c r="J1126" s="268">
        <f>ROUND(I1126*H1126,2)</f>
        <v>0</v>
      </c>
      <c r="K1126" s="269"/>
      <c r="L1126" s="270"/>
      <c r="M1126" s="271" t="s">
        <v>1</v>
      </c>
      <c r="N1126" s="272" t="s">
        <v>39</v>
      </c>
      <c r="O1126" s="91"/>
      <c r="P1126" s="225">
        <f>O1126*H1126</f>
        <v>0</v>
      </c>
      <c r="Q1126" s="225">
        <v>0</v>
      </c>
      <c r="R1126" s="225">
        <f>Q1126*H1126</f>
        <v>0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354</v>
      </c>
      <c r="AT1126" s="227" t="s">
        <v>160</v>
      </c>
      <c r="AU1126" s="227" t="s">
        <v>144</v>
      </c>
      <c r="AY1126" s="17" t="s">
        <v>136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144</v>
      </c>
      <c r="BK1126" s="228">
        <f>ROUND(I1126*H1126,2)</f>
        <v>0</v>
      </c>
      <c r="BL1126" s="17" t="s">
        <v>277</v>
      </c>
      <c r="BM1126" s="227" t="s">
        <v>1431</v>
      </c>
    </row>
    <row r="1127" s="14" customFormat="1">
      <c r="A1127" s="14"/>
      <c r="B1127" s="240"/>
      <c r="C1127" s="241"/>
      <c r="D1127" s="231" t="s">
        <v>146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146</v>
      </c>
      <c r="AU1127" s="250" t="s">
        <v>144</v>
      </c>
      <c r="AV1127" s="14" t="s">
        <v>144</v>
      </c>
      <c r="AW1127" s="14" t="s">
        <v>30</v>
      </c>
      <c r="AX1127" s="14" t="s">
        <v>81</v>
      </c>
      <c r="AY1127" s="250" t="s">
        <v>136</v>
      </c>
    </row>
    <row r="1128" s="2" customFormat="1" ht="24.15" customHeight="1">
      <c r="A1128" s="38"/>
      <c r="B1128" s="39"/>
      <c r="C1128" s="215" t="s">
        <v>1432</v>
      </c>
      <c r="D1128" s="215" t="s">
        <v>139</v>
      </c>
      <c r="E1128" s="216" t="s">
        <v>1433</v>
      </c>
      <c r="F1128" s="217" t="s">
        <v>1434</v>
      </c>
      <c r="G1128" s="218" t="s">
        <v>151</v>
      </c>
      <c r="H1128" s="219">
        <v>0.01</v>
      </c>
      <c r="I1128" s="220"/>
      <c r="J1128" s="221">
        <f>ROUND(I1128*H1128,2)</f>
        <v>0</v>
      </c>
      <c r="K1128" s="222"/>
      <c r="L1128" s="44"/>
      <c r="M1128" s="223" t="s">
        <v>1</v>
      </c>
      <c r="N1128" s="224" t="s">
        <v>39</v>
      </c>
      <c r="O1128" s="91"/>
      <c r="P1128" s="225">
        <f>O1128*H1128</f>
        <v>0</v>
      </c>
      <c r="Q1128" s="225">
        <v>0</v>
      </c>
      <c r="R1128" s="225">
        <f>Q1128*H1128</f>
        <v>0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277</v>
      </c>
      <c r="AT1128" s="227" t="s">
        <v>139</v>
      </c>
      <c r="AU1128" s="227" t="s">
        <v>144</v>
      </c>
      <c r="AY1128" s="17" t="s">
        <v>136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144</v>
      </c>
      <c r="BK1128" s="228">
        <f>ROUND(I1128*H1128,2)</f>
        <v>0</v>
      </c>
      <c r="BL1128" s="17" t="s">
        <v>277</v>
      </c>
      <c r="BM1128" s="227" t="s">
        <v>1435</v>
      </c>
    </row>
    <row r="1129" s="2" customFormat="1" ht="24.15" customHeight="1">
      <c r="A1129" s="38"/>
      <c r="B1129" s="39"/>
      <c r="C1129" s="215" t="s">
        <v>1436</v>
      </c>
      <c r="D1129" s="215" t="s">
        <v>139</v>
      </c>
      <c r="E1129" s="216" t="s">
        <v>1437</v>
      </c>
      <c r="F1129" s="217" t="s">
        <v>1438</v>
      </c>
      <c r="G1129" s="218" t="s">
        <v>151</v>
      </c>
      <c r="H1129" s="219">
        <v>0.02</v>
      </c>
      <c r="I1129" s="220"/>
      <c r="J1129" s="221">
        <f>ROUND(I1129*H1129,2)</f>
        <v>0</v>
      </c>
      <c r="K1129" s="222"/>
      <c r="L1129" s="44"/>
      <c r="M1129" s="223" t="s">
        <v>1</v>
      </c>
      <c r="N1129" s="224" t="s">
        <v>39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277</v>
      </c>
      <c r="AT1129" s="227" t="s">
        <v>139</v>
      </c>
      <c r="AU1129" s="227" t="s">
        <v>144</v>
      </c>
      <c r="AY1129" s="17" t="s">
        <v>136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144</v>
      </c>
      <c r="BK1129" s="228">
        <f>ROUND(I1129*H1129,2)</f>
        <v>0</v>
      </c>
      <c r="BL1129" s="17" t="s">
        <v>277</v>
      </c>
      <c r="BM1129" s="227" t="s">
        <v>1439</v>
      </c>
    </row>
    <row r="1130" s="14" customFormat="1">
      <c r="A1130" s="14"/>
      <c r="B1130" s="240"/>
      <c r="C1130" s="241"/>
      <c r="D1130" s="231" t="s">
        <v>146</v>
      </c>
      <c r="E1130" s="241"/>
      <c r="F1130" s="243" t="s">
        <v>1064</v>
      </c>
      <c r="G1130" s="241"/>
      <c r="H1130" s="244">
        <v>0.02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146</v>
      </c>
      <c r="AU1130" s="250" t="s">
        <v>144</v>
      </c>
      <c r="AV1130" s="14" t="s">
        <v>144</v>
      </c>
      <c r="AW1130" s="14" t="s">
        <v>4</v>
      </c>
      <c r="AX1130" s="14" t="s">
        <v>81</v>
      </c>
      <c r="AY1130" s="250" t="s">
        <v>136</v>
      </c>
    </row>
    <row r="1131" s="12" customFormat="1" ht="22.8" customHeight="1">
      <c r="A1131" s="12"/>
      <c r="B1131" s="199"/>
      <c r="C1131" s="200"/>
      <c r="D1131" s="201" t="s">
        <v>72</v>
      </c>
      <c r="E1131" s="213" t="s">
        <v>1440</v>
      </c>
      <c r="F1131" s="213" t="s">
        <v>1441</v>
      </c>
      <c r="G1131" s="200"/>
      <c r="H1131" s="200"/>
      <c r="I1131" s="203"/>
      <c r="J1131" s="214">
        <f>BK1131</f>
        <v>0</v>
      </c>
      <c r="K1131" s="200"/>
      <c r="L1131" s="205"/>
      <c r="M1131" s="206"/>
      <c r="N1131" s="207"/>
      <c r="O1131" s="207"/>
      <c r="P1131" s="208">
        <f>SUM(P1132:P1139)</f>
        <v>0</v>
      </c>
      <c r="Q1131" s="207"/>
      <c r="R1131" s="208">
        <f>SUM(R1132:R1139)</f>
        <v>0.001</v>
      </c>
      <c r="S1131" s="207"/>
      <c r="T1131" s="209">
        <f>SUM(T1132:T1139)</f>
        <v>0</v>
      </c>
      <c r="U1131" s="12"/>
      <c r="V1131" s="12"/>
      <c r="W1131" s="12"/>
      <c r="X1131" s="12"/>
      <c r="Y1131" s="12"/>
      <c r="Z1131" s="12"/>
      <c r="AA1131" s="12"/>
      <c r="AB1131" s="12"/>
      <c r="AC1131" s="12"/>
      <c r="AD1131" s="12"/>
      <c r="AE1131" s="12"/>
      <c r="AR1131" s="210" t="s">
        <v>144</v>
      </c>
      <c r="AT1131" s="211" t="s">
        <v>72</v>
      </c>
      <c r="AU1131" s="211" t="s">
        <v>81</v>
      </c>
      <c r="AY1131" s="210" t="s">
        <v>136</v>
      </c>
      <c r="BK1131" s="212">
        <f>SUM(BK1132:BK1139)</f>
        <v>0</v>
      </c>
    </row>
    <row r="1132" s="2" customFormat="1" ht="24.15" customHeight="1">
      <c r="A1132" s="38"/>
      <c r="B1132" s="39"/>
      <c r="C1132" s="215" t="s">
        <v>1442</v>
      </c>
      <c r="D1132" s="215" t="s">
        <v>139</v>
      </c>
      <c r="E1132" s="216" t="s">
        <v>1443</v>
      </c>
      <c r="F1132" s="217" t="s">
        <v>1444</v>
      </c>
      <c r="G1132" s="218" t="s">
        <v>170</v>
      </c>
      <c r="H1132" s="219">
        <v>1</v>
      </c>
      <c r="I1132" s="220"/>
      <c r="J1132" s="221">
        <f>ROUND(I1132*H1132,2)</f>
        <v>0</v>
      </c>
      <c r="K1132" s="222"/>
      <c r="L1132" s="44"/>
      <c r="M1132" s="223" t="s">
        <v>1</v>
      </c>
      <c r="N1132" s="224" t="s">
        <v>39</v>
      </c>
      <c r="O1132" s="91"/>
      <c r="P1132" s="225">
        <f>O1132*H1132</f>
        <v>0</v>
      </c>
      <c r="Q1132" s="225">
        <v>0</v>
      </c>
      <c r="R1132" s="225">
        <f>Q1132*H1132</f>
        <v>0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277</v>
      </c>
      <c r="AT1132" s="227" t="s">
        <v>139</v>
      </c>
      <c r="AU1132" s="227" t="s">
        <v>144</v>
      </c>
      <c r="AY1132" s="17" t="s">
        <v>136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144</v>
      </c>
      <c r="BK1132" s="228">
        <f>ROUND(I1132*H1132,2)</f>
        <v>0</v>
      </c>
      <c r="BL1132" s="17" t="s">
        <v>277</v>
      </c>
      <c r="BM1132" s="227" t="s">
        <v>1445</v>
      </c>
    </row>
    <row r="1133" s="13" customFormat="1">
      <c r="A1133" s="13"/>
      <c r="B1133" s="229"/>
      <c r="C1133" s="230"/>
      <c r="D1133" s="231" t="s">
        <v>146</v>
      </c>
      <c r="E1133" s="232" t="s">
        <v>1</v>
      </c>
      <c r="F1133" s="233" t="s">
        <v>364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146</v>
      </c>
      <c r="AU1133" s="239" t="s">
        <v>144</v>
      </c>
      <c r="AV1133" s="13" t="s">
        <v>81</v>
      </c>
      <c r="AW1133" s="13" t="s">
        <v>30</v>
      </c>
      <c r="AX1133" s="13" t="s">
        <v>73</v>
      </c>
      <c r="AY1133" s="239" t="s">
        <v>136</v>
      </c>
    </row>
    <row r="1134" s="14" customFormat="1">
      <c r="A1134" s="14"/>
      <c r="B1134" s="240"/>
      <c r="C1134" s="241"/>
      <c r="D1134" s="231" t="s">
        <v>146</v>
      </c>
      <c r="E1134" s="242" t="s">
        <v>1</v>
      </c>
      <c r="F1134" s="243" t="s">
        <v>81</v>
      </c>
      <c r="G1134" s="241"/>
      <c r="H1134" s="244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146</v>
      </c>
      <c r="AU1134" s="250" t="s">
        <v>144</v>
      </c>
      <c r="AV1134" s="14" t="s">
        <v>144</v>
      </c>
      <c r="AW1134" s="14" t="s">
        <v>30</v>
      </c>
      <c r="AX1134" s="14" t="s">
        <v>81</v>
      </c>
      <c r="AY1134" s="250" t="s">
        <v>136</v>
      </c>
    </row>
    <row r="1135" s="2" customFormat="1" ht="16.5" customHeight="1">
      <c r="A1135" s="38"/>
      <c r="B1135" s="39"/>
      <c r="C1135" s="262" t="s">
        <v>1446</v>
      </c>
      <c r="D1135" s="262" t="s">
        <v>160</v>
      </c>
      <c r="E1135" s="263" t="s">
        <v>1447</v>
      </c>
      <c r="F1135" s="264" t="s">
        <v>1448</v>
      </c>
      <c r="G1135" s="265" t="s">
        <v>170</v>
      </c>
      <c r="H1135" s="266">
        <v>1</v>
      </c>
      <c r="I1135" s="267"/>
      <c r="J1135" s="268">
        <f>ROUND(I1135*H1135,2)</f>
        <v>0</v>
      </c>
      <c r="K1135" s="269"/>
      <c r="L1135" s="270"/>
      <c r="M1135" s="271" t="s">
        <v>1</v>
      </c>
      <c r="N1135" s="272" t="s">
        <v>39</v>
      </c>
      <c r="O1135" s="91"/>
      <c r="P1135" s="225">
        <f>O1135*H1135</f>
        <v>0</v>
      </c>
      <c r="Q1135" s="225">
        <v>0.001</v>
      </c>
      <c r="R1135" s="225">
        <f>Q1135*H1135</f>
        <v>0.001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354</v>
      </c>
      <c r="AT1135" s="227" t="s">
        <v>160</v>
      </c>
      <c r="AU1135" s="227" t="s">
        <v>144</v>
      </c>
      <c r="AY1135" s="17" t="s">
        <v>136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144</v>
      </c>
      <c r="BK1135" s="228">
        <f>ROUND(I1135*H1135,2)</f>
        <v>0</v>
      </c>
      <c r="BL1135" s="17" t="s">
        <v>277</v>
      </c>
      <c r="BM1135" s="227" t="s">
        <v>1449</v>
      </c>
    </row>
    <row r="1136" s="14" customFormat="1">
      <c r="A1136" s="14"/>
      <c r="B1136" s="240"/>
      <c r="C1136" s="241"/>
      <c r="D1136" s="231" t="s">
        <v>146</v>
      </c>
      <c r="E1136" s="242" t="s">
        <v>1</v>
      </c>
      <c r="F1136" s="243" t="s">
        <v>81</v>
      </c>
      <c r="G1136" s="241"/>
      <c r="H1136" s="244">
        <v>1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146</v>
      </c>
      <c r="AU1136" s="250" t="s">
        <v>144</v>
      </c>
      <c r="AV1136" s="14" t="s">
        <v>144</v>
      </c>
      <c r="AW1136" s="14" t="s">
        <v>30</v>
      </c>
      <c r="AX1136" s="14" t="s">
        <v>81</v>
      </c>
      <c r="AY1136" s="250" t="s">
        <v>136</v>
      </c>
    </row>
    <row r="1137" s="2" customFormat="1" ht="24.15" customHeight="1">
      <c r="A1137" s="38"/>
      <c r="B1137" s="39"/>
      <c r="C1137" s="215" t="s">
        <v>1450</v>
      </c>
      <c r="D1137" s="215" t="s">
        <v>139</v>
      </c>
      <c r="E1137" s="216" t="s">
        <v>1451</v>
      </c>
      <c r="F1137" s="217" t="s">
        <v>1452</v>
      </c>
      <c r="G1137" s="218" t="s">
        <v>151</v>
      </c>
      <c r="H1137" s="219">
        <v>0.001</v>
      </c>
      <c r="I1137" s="220"/>
      <c r="J1137" s="221">
        <f>ROUND(I1137*H1137,2)</f>
        <v>0</v>
      </c>
      <c r="K1137" s="222"/>
      <c r="L1137" s="44"/>
      <c r="M1137" s="223" t="s">
        <v>1</v>
      </c>
      <c r="N1137" s="224" t="s">
        <v>39</v>
      </c>
      <c r="O1137" s="91"/>
      <c r="P1137" s="225">
        <f>O1137*H1137</f>
        <v>0</v>
      </c>
      <c r="Q1137" s="225">
        <v>0</v>
      </c>
      <c r="R1137" s="225">
        <f>Q1137*H1137</f>
        <v>0</v>
      </c>
      <c r="S1137" s="225">
        <v>0</v>
      </c>
      <c r="T1137" s="226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27" t="s">
        <v>277</v>
      </c>
      <c r="AT1137" s="227" t="s">
        <v>139</v>
      </c>
      <c r="AU1137" s="227" t="s">
        <v>144</v>
      </c>
      <c r="AY1137" s="17" t="s">
        <v>136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17" t="s">
        <v>144</v>
      </c>
      <c r="BK1137" s="228">
        <f>ROUND(I1137*H1137,2)</f>
        <v>0</v>
      </c>
      <c r="BL1137" s="17" t="s">
        <v>277</v>
      </c>
      <c r="BM1137" s="227" t="s">
        <v>1453</v>
      </c>
    </row>
    <row r="1138" s="2" customFormat="1" ht="33" customHeight="1">
      <c r="A1138" s="38"/>
      <c r="B1138" s="39"/>
      <c r="C1138" s="215" t="s">
        <v>1454</v>
      </c>
      <c r="D1138" s="215" t="s">
        <v>139</v>
      </c>
      <c r="E1138" s="216" t="s">
        <v>1455</v>
      </c>
      <c r="F1138" s="217" t="s">
        <v>1456</v>
      </c>
      <c r="G1138" s="218" t="s">
        <v>151</v>
      </c>
      <c r="H1138" s="219">
        <v>0.002</v>
      </c>
      <c r="I1138" s="220"/>
      <c r="J1138" s="221">
        <f>ROUND(I1138*H1138,2)</f>
        <v>0</v>
      </c>
      <c r="K1138" s="222"/>
      <c r="L1138" s="44"/>
      <c r="M1138" s="223" t="s">
        <v>1</v>
      </c>
      <c r="N1138" s="224" t="s">
        <v>39</v>
      </c>
      <c r="O1138" s="91"/>
      <c r="P1138" s="225">
        <f>O1138*H1138</f>
        <v>0</v>
      </c>
      <c r="Q1138" s="225">
        <v>0</v>
      </c>
      <c r="R1138" s="225">
        <f>Q1138*H1138</f>
        <v>0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277</v>
      </c>
      <c r="AT1138" s="227" t="s">
        <v>139</v>
      </c>
      <c r="AU1138" s="227" t="s">
        <v>144</v>
      </c>
      <c r="AY1138" s="17" t="s">
        <v>136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144</v>
      </c>
      <c r="BK1138" s="228">
        <f>ROUND(I1138*H1138,2)</f>
        <v>0</v>
      </c>
      <c r="BL1138" s="17" t="s">
        <v>277</v>
      </c>
      <c r="BM1138" s="227" t="s">
        <v>1457</v>
      </c>
    </row>
    <row r="1139" s="14" customFormat="1">
      <c r="A1139" s="14"/>
      <c r="B1139" s="240"/>
      <c r="C1139" s="241"/>
      <c r="D1139" s="231" t="s">
        <v>146</v>
      </c>
      <c r="E1139" s="241"/>
      <c r="F1139" s="243" t="s">
        <v>808</v>
      </c>
      <c r="G1139" s="241"/>
      <c r="H1139" s="244">
        <v>0.002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146</v>
      </c>
      <c r="AU1139" s="250" t="s">
        <v>144</v>
      </c>
      <c r="AV1139" s="14" t="s">
        <v>144</v>
      </c>
      <c r="AW1139" s="14" t="s">
        <v>4</v>
      </c>
      <c r="AX1139" s="14" t="s">
        <v>81</v>
      </c>
      <c r="AY1139" s="250" t="s">
        <v>136</v>
      </c>
    </row>
    <row r="1140" s="12" customFormat="1" ht="22.8" customHeight="1">
      <c r="A1140" s="12"/>
      <c r="B1140" s="199"/>
      <c r="C1140" s="200"/>
      <c r="D1140" s="201" t="s">
        <v>72</v>
      </c>
      <c r="E1140" s="213" t="s">
        <v>1458</v>
      </c>
      <c r="F1140" s="213" t="s">
        <v>1459</v>
      </c>
      <c r="G1140" s="200"/>
      <c r="H1140" s="200"/>
      <c r="I1140" s="203"/>
      <c r="J1140" s="214">
        <f>BK1140</f>
        <v>0</v>
      </c>
      <c r="K1140" s="200"/>
      <c r="L1140" s="205"/>
      <c r="M1140" s="206"/>
      <c r="N1140" s="207"/>
      <c r="O1140" s="207"/>
      <c r="P1140" s="208">
        <f>SUM(P1141:P1199)</f>
        <v>0</v>
      </c>
      <c r="Q1140" s="207"/>
      <c r="R1140" s="208">
        <f>SUM(R1141:R1199)</f>
        <v>0.090249999999999983</v>
      </c>
      <c r="S1140" s="207"/>
      <c r="T1140" s="209">
        <f>SUM(T1141:T1199)</f>
        <v>0.53756120000000007</v>
      </c>
      <c r="U1140" s="12"/>
      <c r="V1140" s="12"/>
      <c r="W1140" s="12"/>
      <c r="X1140" s="12"/>
      <c r="Y1140" s="12"/>
      <c r="Z1140" s="12"/>
      <c r="AA1140" s="12"/>
      <c r="AB1140" s="12"/>
      <c r="AC1140" s="12"/>
      <c r="AD1140" s="12"/>
      <c r="AE1140" s="12"/>
      <c r="AR1140" s="210" t="s">
        <v>144</v>
      </c>
      <c r="AT1140" s="211" t="s">
        <v>72</v>
      </c>
      <c r="AU1140" s="211" t="s">
        <v>81</v>
      </c>
      <c r="AY1140" s="210" t="s">
        <v>136</v>
      </c>
      <c r="BK1140" s="212">
        <f>SUM(BK1141:BK1199)</f>
        <v>0</v>
      </c>
    </row>
    <row r="1141" s="2" customFormat="1" ht="16.5" customHeight="1">
      <c r="A1141" s="38"/>
      <c r="B1141" s="39"/>
      <c r="C1141" s="215" t="s">
        <v>1460</v>
      </c>
      <c r="D1141" s="215" t="s">
        <v>139</v>
      </c>
      <c r="E1141" s="216" t="s">
        <v>1461</v>
      </c>
      <c r="F1141" s="217" t="s">
        <v>1462</v>
      </c>
      <c r="G1141" s="218" t="s">
        <v>176</v>
      </c>
      <c r="H1141" s="219">
        <v>2.2160000000000002</v>
      </c>
      <c r="I1141" s="220"/>
      <c r="J1141" s="221">
        <f>ROUND(I1141*H1141,2)</f>
        <v>0</v>
      </c>
      <c r="K1141" s="222"/>
      <c r="L1141" s="44"/>
      <c r="M1141" s="223" t="s">
        <v>1</v>
      </c>
      <c r="N1141" s="224" t="s">
        <v>39</v>
      </c>
      <c r="O1141" s="91"/>
      <c r="P1141" s="225">
        <f>O1141*H1141</f>
        <v>0</v>
      </c>
      <c r="Q1141" s="225">
        <v>0</v>
      </c>
      <c r="R1141" s="225">
        <f>Q1141*H1141</f>
        <v>0</v>
      </c>
      <c r="S1141" s="225">
        <v>0.01695</v>
      </c>
      <c r="T1141" s="226">
        <f>S1141*H1141</f>
        <v>0.037561200000000003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277</v>
      </c>
      <c r="AT1141" s="227" t="s">
        <v>139</v>
      </c>
      <c r="AU1141" s="227" t="s">
        <v>144</v>
      </c>
      <c r="AY1141" s="17" t="s">
        <v>136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144</v>
      </c>
      <c r="BK1141" s="228">
        <f>ROUND(I1141*H1141,2)</f>
        <v>0</v>
      </c>
      <c r="BL1141" s="17" t="s">
        <v>277</v>
      </c>
      <c r="BM1141" s="227" t="s">
        <v>1463</v>
      </c>
    </row>
    <row r="1142" s="13" customFormat="1">
      <c r="A1142" s="13"/>
      <c r="B1142" s="229"/>
      <c r="C1142" s="230"/>
      <c r="D1142" s="231" t="s">
        <v>146</v>
      </c>
      <c r="E1142" s="232" t="s">
        <v>1</v>
      </c>
      <c r="F1142" s="233" t="s">
        <v>379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146</v>
      </c>
      <c r="AU1142" s="239" t="s">
        <v>144</v>
      </c>
      <c r="AV1142" s="13" t="s">
        <v>81</v>
      </c>
      <c r="AW1142" s="13" t="s">
        <v>30</v>
      </c>
      <c r="AX1142" s="13" t="s">
        <v>73</v>
      </c>
      <c r="AY1142" s="239" t="s">
        <v>136</v>
      </c>
    </row>
    <row r="1143" s="14" customFormat="1">
      <c r="A1143" s="14"/>
      <c r="B1143" s="240"/>
      <c r="C1143" s="241"/>
      <c r="D1143" s="231" t="s">
        <v>146</v>
      </c>
      <c r="E1143" s="242" t="s">
        <v>1</v>
      </c>
      <c r="F1143" s="243" t="s">
        <v>1464</v>
      </c>
      <c r="G1143" s="241"/>
      <c r="H1143" s="244">
        <v>2.2160000000000002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146</v>
      </c>
      <c r="AU1143" s="250" t="s">
        <v>144</v>
      </c>
      <c r="AV1143" s="14" t="s">
        <v>144</v>
      </c>
      <c r="AW1143" s="14" t="s">
        <v>30</v>
      </c>
      <c r="AX1143" s="14" t="s">
        <v>81</v>
      </c>
      <c r="AY1143" s="250" t="s">
        <v>136</v>
      </c>
    </row>
    <row r="1144" s="2" customFormat="1" ht="16.5" customHeight="1">
      <c r="A1144" s="38"/>
      <c r="B1144" s="39"/>
      <c r="C1144" s="215" t="s">
        <v>1465</v>
      </c>
      <c r="D1144" s="215" t="s">
        <v>139</v>
      </c>
      <c r="E1144" s="216" t="s">
        <v>1466</v>
      </c>
      <c r="F1144" s="217" t="s">
        <v>1467</v>
      </c>
      <c r="G1144" s="218" t="s">
        <v>170</v>
      </c>
      <c r="H1144" s="219">
        <v>5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0.001</v>
      </c>
      <c r="T1144" s="226">
        <f>S1144*H1144</f>
        <v>0.0050000000000000001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277</v>
      </c>
      <c r="AT1144" s="227" t="s">
        <v>139</v>
      </c>
      <c r="AU1144" s="227" t="s">
        <v>144</v>
      </c>
      <c r="AY1144" s="17" t="s">
        <v>136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144</v>
      </c>
      <c r="BK1144" s="228">
        <f>ROUND(I1144*H1144,2)</f>
        <v>0</v>
      </c>
      <c r="BL1144" s="17" t="s">
        <v>277</v>
      </c>
      <c r="BM1144" s="227" t="s">
        <v>1468</v>
      </c>
    </row>
    <row r="1145" s="14" customFormat="1">
      <c r="A1145" s="14"/>
      <c r="B1145" s="240"/>
      <c r="C1145" s="241"/>
      <c r="D1145" s="231" t="s">
        <v>146</v>
      </c>
      <c r="E1145" s="242" t="s">
        <v>1</v>
      </c>
      <c r="F1145" s="243" t="s">
        <v>173</v>
      </c>
      <c r="G1145" s="241"/>
      <c r="H1145" s="244">
        <v>5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146</v>
      </c>
      <c r="AU1145" s="250" t="s">
        <v>144</v>
      </c>
      <c r="AV1145" s="14" t="s">
        <v>144</v>
      </c>
      <c r="AW1145" s="14" t="s">
        <v>30</v>
      </c>
      <c r="AX1145" s="14" t="s">
        <v>81</v>
      </c>
      <c r="AY1145" s="250" t="s">
        <v>136</v>
      </c>
    </row>
    <row r="1146" s="2" customFormat="1" ht="16.5" customHeight="1">
      <c r="A1146" s="38"/>
      <c r="B1146" s="39"/>
      <c r="C1146" s="215" t="s">
        <v>1469</v>
      </c>
      <c r="D1146" s="215" t="s">
        <v>139</v>
      </c>
      <c r="E1146" s="216" t="s">
        <v>1470</v>
      </c>
      <c r="F1146" s="217" t="s">
        <v>1471</v>
      </c>
      <c r="G1146" s="218" t="s">
        <v>170</v>
      </c>
      <c r="H1146" s="219">
        <v>1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0.0030000000000000001</v>
      </c>
      <c r="T1146" s="226">
        <f>S1146*H1146</f>
        <v>0.0030000000000000001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277</v>
      </c>
      <c r="AT1146" s="227" t="s">
        <v>139</v>
      </c>
      <c r="AU1146" s="227" t="s">
        <v>144</v>
      </c>
      <c r="AY1146" s="17" t="s">
        <v>136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144</v>
      </c>
      <c r="BK1146" s="228">
        <f>ROUND(I1146*H1146,2)</f>
        <v>0</v>
      </c>
      <c r="BL1146" s="17" t="s">
        <v>277</v>
      </c>
      <c r="BM1146" s="227" t="s">
        <v>1472</v>
      </c>
    </row>
    <row r="1147" s="14" customFormat="1">
      <c r="A1147" s="14"/>
      <c r="B1147" s="240"/>
      <c r="C1147" s="241"/>
      <c r="D1147" s="231" t="s">
        <v>146</v>
      </c>
      <c r="E1147" s="242" t="s">
        <v>1</v>
      </c>
      <c r="F1147" s="243" t="s">
        <v>81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146</v>
      </c>
      <c r="AU1147" s="250" t="s">
        <v>144</v>
      </c>
      <c r="AV1147" s="14" t="s">
        <v>144</v>
      </c>
      <c r="AW1147" s="14" t="s">
        <v>30</v>
      </c>
      <c r="AX1147" s="14" t="s">
        <v>81</v>
      </c>
      <c r="AY1147" s="250" t="s">
        <v>136</v>
      </c>
    </row>
    <row r="1148" s="2" customFormat="1" ht="24.15" customHeight="1">
      <c r="A1148" s="38"/>
      <c r="B1148" s="39"/>
      <c r="C1148" s="215" t="s">
        <v>1473</v>
      </c>
      <c r="D1148" s="215" t="s">
        <v>139</v>
      </c>
      <c r="E1148" s="216" t="s">
        <v>1474</v>
      </c>
      <c r="F1148" s="217" t="s">
        <v>1475</v>
      </c>
      <c r="G1148" s="218" t="s">
        <v>170</v>
      </c>
      <c r="H1148" s="219">
        <v>3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277</v>
      </c>
      <c r="AT1148" s="227" t="s">
        <v>139</v>
      </c>
      <c r="AU1148" s="227" t="s">
        <v>144</v>
      </c>
      <c r="AY1148" s="17" t="s">
        <v>136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144</v>
      </c>
      <c r="BK1148" s="228">
        <f>ROUND(I1148*H1148,2)</f>
        <v>0</v>
      </c>
      <c r="BL1148" s="17" t="s">
        <v>277</v>
      </c>
      <c r="BM1148" s="227" t="s">
        <v>1476</v>
      </c>
    </row>
    <row r="1149" s="14" customFormat="1">
      <c r="A1149" s="14"/>
      <c r="B1149" s="240"/>
      <c r="C1149" s="241"/>
      <c r="D1149" s="231" t="s">
        <v>146</v>
      </c>
      <c r="E1149" s="242" t="s">
        <v>1</v>
      </c>
      <c r="F1149" s="243" t="s">
        <v>137</v>
      </c>
      <c r="G1149" s="241"/>
      <c r="H1149" s="244">
        <v>3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146</v>
      </c>
      <c r="AU1149" s="250" t="s">
        <v>144</v>
      </c>
      <c r="AV1149" s="14" t="s">
        <v>144</v>
      </c>
      <c r="AW1149" s="14" t="s">
        <v>30</v>
      </c>
      <c r="AX1149" s="14" t="s">
        <v>81</v>
      </c>
      <c r="AY1149" s="250" t="s">
        <v>136</v>
      </c>
    </row>
    <row r="1150" s="2" customFormat="1" ht="24.15" customHeight="1">
      <c r="A1150" s="38"/>
      <c r="B1150" s="39"/>
      <c r="C1150" s="215" t="s">
        <v>1477</v>
      </c>
      <c r="D1150" s="215" t="s">
        <v>139</v>
      </c>
      <c r="E1150" s="216" t="s">
        <v>1478</v>
      </c>
      <c r="F1150" s="217" t="s">
        <v>1479</v>
      </c>
      <c r="G1150" s="218" t="s">
        <v>170</v>
      </c>
      <c r="H1150" s="219">
        <v>3</v>
      </c>
      <c r="I1150" s="220"/>
      <c r="J1150" s="221">
        <f>ROUND(I1150*H1150,2)</f>
        <v>0</v>
      </c>
      <c r="K1150" s="222"/>
      <c r="L1150" s="44"/>
      <c r="M1150" s="223" t="s">
        <v>1</v>
      </c>
      <c r="N1150" s="224" t="s">
        <v>39</v>
      </c>
      <c r="O1150" s="91"/>
      <c r="P1150" s="225">
        <f>O1150*H1150</f>
        <v>0</v>
      </c>
      <c r="Q1150" s="225">
        <v>0</v>
      </c>
      <c r="R1150" s="225">
        <f>Q1150*H1150</f>
        <v>0</v>
      </c>
      <c r="S1150" s="225">
        <v>0</v>
      </c>
      <c r="T1150" s="226">
        <f>S1150*H1150</f>
        <v>0</v>
      </c>
      <c r="U1150" s="38"/>
      <c r="V1150" s="38"/>
      <c r="W1150" s="38"/>
      <c r="X1150" s="38"/>
      <c r="Y1150" s="38"/>
      <c r="Z1150" s="38"/>
      <c r="AA1150" s="38"/>
      <c r="AB1150" s="38"/>
      <c r="AC1150" s="38"/>
      <c r="AD1150" s="38"/>
      <c r="AE1150" s="38"/>
      <c r="AR1150" s="227" t="s">
        <v>277</v>
      </c>
      <c r="AT1150" s="227" t="s">
        <v>139</v>
      </c>
      <c r="AU1150" s="227" t="s">
        <v>144</v>
      </c>
      <c r="AY1150" s="17" t="s">
        <v>136</v>
      </c>
      <c r="BE1150" s="228">
        <f>IF(N1150="základní",J1150,0)</f>
        <v>0</v>
      </c>
      <c r="BF1150" s="228">
        <f>IF(N1150="snížená",J1150,0)</f>
        <v>0</v>
      </c>
      <c r="BG1150" s="228">
        <f>IF(N1150="zákl. přenesená",J1150,0)</f>
        <v>0</v>
      </c>
      <c r="BH1150" s="228">
        <f>IF(N1150="sníž. přenesená",J1150,0)</f>
        <v>0</v>
      </c>
      <c r="BI1150" s="228">
        <f>IF(N1150="nulová",J1150,0)</f>
        <v>0</v>
      </c>
      <c r="BJ1150" s="17" t="s">
        <v>144</v>
      </c>
      <c r="BK1150" s="228">
        <f>ROUND(I1150*H1150,2)</f>
        <v>0</v>
      </c>
      <c r="BL1150" s="17" t="s">
        <v>277</v>
      </c>
      <c r="BM1150" s="227" t="s">
        <v>1480</v>
      </c>
    </row>
    <row r="1151" s="13" customFormat="1">
      <c r="A1151" s="13"/>
      <c r="B1151" s="229"/>
      <c r="C1151" s="230"/>
      <c r="D1151" s="231" t="s">
        <v>146</v>
      </c>
      <c r="E1151" s="232" t="s">
        <v>1</v>
      </c>
      <c r="F1151" s="233" t="s">
        <v>364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146</v>
      </c>
      <c r="AU1151" s="239" t="s">
        <v>144</v>
      </c>
      <c r="AV1151" s="13" t="s">
        <v>81</v>
      </c>
      <c r="AW1151" s="13" t="s">
        <v>30</v>
      </c>
      <c r="AX1151" s="13" t="s">
        <v>73</v>
      </c>
      <c r="AY1151" s="239" t="s">
        <v>136</v>
      </c>
    </row>
    <row r="1152" s="14" customFormat="1">
      <c r="A1152" s="14"/>
      <c r="B1152" s="240"/>
      <c r="C1152" s="241"/>
      <c r="D1152" s="231" t="s">
        <v>146</v>
      </c>
      <c r="E1152" s="242" t="s">
        <v>1</v>
      </c>
      <c r="F1152" s="243" t="s">
        <v>81</v>
      </c>
      <c r="G1152" s="241"/>
      <c r="H1152" s="244">
        <v>1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146</v>
      </c>
      <c r="AU1152" s="250" t="s">
        <v>144</v>
      </c>
      <c r="AV1152" s="14" t="s">
        <v>144</v>
      </c>
      <c r="AW1152" s="14" t="s">
        <v>30</v>
      </c>
      <c r="AX1152" s="14" t="s">
        <v>73</v>
      </c>
      <c r="AY1152" s="250" t="s">
        <v>136</v>
      </c>
    </row>
    <row r="1153" s="13" customFormat="1">
      <c r="A1153" s="13"/>
      <c r="B1153" s="229"/>
      <c r="C1153" s="230"/>
      <c r="D1153" s="231" t="s">
        <v>146</v>
      </c>
      <c r="E1153" s="232" t="s">
        <v>1</v>
      </c>
      <c r="F1153" s="233" t="s">
        <v>335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146</v>
      </c>
      <c r="AU1153" s="239" t="s">
        <v>144</v>
      </c>
      <c r="AV1153" s="13" t="s">
        <v>81</v>
      </c>
      <c r="AW1153" s="13" t="s">
        <v>30</v>
      </c>
      <c r="AX1153" s="13" t="s">
        <v>73</v>
      </c>
      <c r="AY1153" s="239" t="s">
        <v>136</v>
      </c>
    </row>
    <row r="1154" s="14" customFormat="1">
      <c r="A1154" s="14"/>
      <c r="B1154" s="240"/>
      <c r="C1154" s="241"/>
      <c r="D1154" s="231" t="s">
        <v>146</v>
      </c>
      <c r="E1154" s="242" t="s">
        <v>1</v>
      </c>
      <c r="F1154" s="243" t="s">
        <v>81</v>
      </c>
      <c r="G1154" s="241"/>
      <c r="H1154" s="244">
        <v>1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146</v>
      </c>
      <c r="AU1154" s="250" t="s">
        <v>144</v>
      </c>
      <c r="AV1154" s="14" t="s">
        <v>144</v>
      </c>
      <c r="AW1154" s="14" t="s">
        <v>30</v>
      </c>
      <c r="AX1154" s="14" t="s">
        <v>73</v>
      </c>
      <c r="AY1154" s="250" t="s">
        <v>136</v>
      </c>
    </row>
    <row r="1155" s="13" customFormat="1">
      <c r="A1155" s="13"/>
      <c r="B1155" s="229"/>
      <c r="C1155" s="230"/>
      <c r="D1155" s="231" t="s">
        <v>146</v>
      </c>
      <c r="E1155" s="232" t="s">
        <v>1</v>
      </c>
      <c r="F1155" s="233" t="s">
        <v>336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146</v>
      </c>
      <c r="AU1155" s="239" t="s">
        <v>144</v>
      </c>
      <c r="AV1155" s="13" t="s">
        <v>81</v>
      </c>
      <c r="AW1155" s="13" t="s">
        <v>30</v>
      </c>
      <c r="AX1155" s="13" t="s">
        <v>73</v>
      </c>
      <c r="AY1155" s="239" t="s">
        <v>136</v>
      </c>
    </row>
    <row r="1156" s="14" customFormat="1">
      <c r="A1156" s="14"/>
      <c r="B1156" s="240"/>
      <c r="C1156" s="241"/>
      <c r="D1156" s="231" t="s">
        <v>146</v>
      </c>
      <c r="E1156" s="242" t="s">
        <v>1</v>
      </c>
      <c r="F1156" s="243" t="s">
        <v>81</v>
      </c>
      <c r="G1156" s="241"/>
      <c r="H1156" s="244">
        <v>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146</v>
      </c>
      <c r="AU1156" s="250" t="s">
        <v>144</v>
      </c>
      <c r="AV1156" s="14" t="s">
        <v>144</v>
      </c>
      <c r="AW1156" s="14" t="s">
        <v>30</v>
      </c>
      <c r="AX1156" s="14" t="s">
        <v>73</v>
      </c>
      <c r="AY1156" s="250" t="s">
        <v>136</v>
      </c>
    </row>
    <row r="1157" s="15" customFormat="1">
      <c r="A1157" s="15"/>
      <c r="B1157" s="251"/>
      <c r="C1157" s="252"/>
      <c r="D1157" s="231" t="s">
        <v>146</v>
      </c>
      <c r="E1157" s="253" t="s">
        <v>1</v>
      </c>
      <c r="F1157" s="254" t="s">
        <v>159</v>
      </c>
      <c r="G1157" s="252"/>
      <c r="H1157" s="255">
        <v>3</v>
      </c>
      <c r="I1157" s="256"/>
      <c r="J1157" s="252"/>
      <c r="K1157" s="252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5"/>
      <c r="V1157" s="15"/>
      <c r="W1157" s="15"/>
      <c r="X1157" s="15"/>
      <c r="Y1157" s="15"/>
      <c r="Z1157" s="15"/>
      <c r="AA1157" s="15"/>
      <c r="AB1157" s="15"/>
      <c r="AC1157" s="15"/>
      <c r="AD1157" s="15"/>
      <c r="AE1157" s="15"/>
      <c r="AT1157" s="261" t="s">
        <v>146</v>
      </c>
      <c r="AU1157" s="261" t="s">
        <v>144</v>
      </c>
      <c r="AV1157" s="15" t="s">
        <v>143</v>
      </c>
      <c r="AW1157" s="15" t="s">
        <v>30</v>
      </c>
      <c r="AX1157" s="15" t="s">
        <v>81</v>
      </c>
      <c r="AY1157" s="261" t="s">
        <v>136</v>
      </c>
    </row>
    <row r="1158" s="2" customFormat="1" ht="24.15" customHeight="1">
      <c r="A1158" s="38"/>
      <c r="B1158" s="39"/>
      <c r="C1158" s="262" t="s">
        <v>1481</v>
      </c>
      <c r="D1158" s="262" t="s">
        <v>160</v>
      </c>
      <c r="E1158" s="263" t="s">
        <v>1482</v>
      </c>
      <c r="F1158" s="264" t="s">
        <v>1483</v>
      </c>
      <c r="G1158" s="265" t="s">
        <v>170</v>
      </c>
      <c r="H1158" s="266">
        <v>2</v>
      </c>
      <c r="I1158" s="267"/>
      <c r="J1158" s="268">
        <f>ROUND(I1158*H1158,2)</f>
        <v>0</v>
      </c>
      <c r="K1158" s="269"/>
      <c r="L1158" s="270"/>
      <c r="M1158" s="271" t="s">
        <v>1</v>
      </c>
      <c r="N1158" s="272" t="s">
        <v>39</v>
      </c>
      <c r="O1158" s="91"/>
      <c r="P1158" s="225">
        <f>O1158*H1158</f>
        <v>0</v>
      </c>
      <c r="Q1158" s="225">
        <v>0.014500000000000001</v>
      </c>
      <c r="R1158" s="225">
        <f>Q1158*H1158</f>
        <v>0.029000000000000001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354</v>
      </c>
      <c r="AT1158" s="227" t="s">
        <v>160</v>
      </c>
      <c r="AU1158" s="227" t="s">
        <v>144</v>
      </c>
      <c r="AY1158" s="17" t="s">
        <v>136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144</v>
      </c>
      <c r="BK1158" s="228">
        <f>ROUND(I1158*H1158,2)</f>
        <v>0</v>
      </c>
      <c r="BL1158" s="17" t="s">
        <v>277</v>
      </c>
      <c r="BM1158" s="227" t="s">
        <v>1484</v>
      </c>
    </row>
    <row r="1159" s="13" customFormat="1">
      <c r="A1159" s="13"/>
      <c r="B1159" s="229"/>
      <c r="C1159" s="230"/>
      <c r="D1159" s="231" t="s">
        <v>146</v>
      </c>
      <c r="E1159" s="232" t="s">
        <v>1</v>
      </c>
      <c r="F1159" s="233" t="s">
        <v>364</v>
      </c>
      <c r="G1159" s="230"/>
      <c r="H1159" s="232" t="s">
        <v>1</v>
      </c>
      <c r="I1159" s="234"/>
      <c r="J1159" s="230"/>
      <c r="K1159" s="230"/>
      <c r="L1159" s="235"/>
      <c r="M1159" s="236"/>
      <c r="N1159" s="237"/>
      <c r="O1159" s="237"/>
      <c r="P1159" s="237"/>
      <c r="Q1159" s="237"/>
      <c r="R1159" s="237"/>
      <c r="S1159" s="237"/>
      <c r="T1159" s="238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T1159" s="239" t="s">
        <v>146</v>
      </c>
      <c r="AU1159" s="239" t="s">
        <v>144</v>
      </c>
      <c r="AV1159" s="13" t="s">
        <v>81</v>
      </c>
      <c r="AW1159" s="13" t="s">
        <v>30</v>
      </c>
      <c r="AX1159" s="13" t="s">
        <v>73</v>
      </c>
      <c r="AY1159" s="239" t="s">
        <v>136</v>
      </c>
    </row>
    <row r="1160" s="14" customFormat="1">
      <c r="A1160" s="14"/>
      <c r="B1160" s="240"/>
      <c r="C1160" s="241"/>
      <c r="D1160" s="231" t="s">
        <v>146</v>
      </c>
      <c r="E1160" s="242" t="s">
        <v>1</v>
      </c>
      <c r="F1160" s="243" t="s">
        <v>81</v>
      </c>
      <c r="G1160" s="241"/>
      <c r="H1160" s="244">
        <v>1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146</v>
      </c>
      <c r="AU1160" s="250" t="s">
        <v>144</v>
      </c>
      <c r="AV1160" s="14" t="s">
        <v>144</v>
      </c>
      <c r="AW1160" s="14" t="s">
        <v>30</v>
      </c>
      <c r="AX1160" s="14" t="s">
        <v>73</v>
      </c>
      <c r="AY1160" s="250" t="s">
        <v>136</v>
      </c>
    </row>
    <row r="1161" s="13" customFormat="1">
      <c r="A1161" s="13"/>
      <c r="B1161" s="229"/>
      <c r="C1161" s="230"/>
      <c r="D1161" s="231" t="s">
        <v>146</v>
      </c>
      <c r="E1161" s="232" t="s">
        <v>1</v>
      </c>
      <c r="F1161" s="233" t="s">
        <v>335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146</v>
      </c>
      <c r="AU1161" s="239" t="s">
        <v>144</v>
      </c>
      <c r="AV1161" s="13" t="s">
        <v>81</v>
      </c>
      <c r="AW1161" s="13" t="s">
        <v>30</v>
      </c>
      <c r="AX1161" s="13" t="s">
        <v>73</v>
      </c>
      <c r="AY1161" s="239" t="s">
        <v>136</v>
      </c>
    </row>
    <row r="1162" s="14" customFormat="1">
      <c r="A1162" s="14"/>
      <c r="B1162" s="240"/>
      <c r="C1162" s="241"/>
      <c r="D1162" s="231" t="s">
        <v>146</v>
      </c>
      <c r="E1162" s="242" t="s">
        <v>1</v>
      </c>
      <c r="F1162" s="243" t="s">
        <v>81</v>
      </c>
      <c r="G1162" s="241"/>
      <c r="H1162" s="244">
        <v>1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146</v>
      </c>
      <c r="AU1162" s="250" t="s">
        <v>144</v>
      </c>
      <c r="AV1162" s="14" t="s">
        <v>144</v>
      </c>
      <c r="AW1162" s="14" t="s">
        <v>30</v>
      </c>
      <c r="AX1162" s="14" t="s">
        <v>73</v>
      </c>
      <c r="AY1162" s="250" t="s">
        <v>136</v>
      </c>
    </row>
    <row r="1163" s="15" customFormat="1">
      <c r="A1163" s="15"/>
      <c r="B1163" s="251"/>
      <c r="C1163" s="252"/>
      <c r="D1163" s="231" t="s">
        <v>146</v>
      </c>
      <c r="E1163" s="253" t="s">
        <v>1</v>
      </c>
      <c r="F1163" s="254" t="s">
        <v>159</v>
      </c>
      <c r="G1163" s="252"/>
      <c r="H1163" s="255">
        <v>2</v>
      </c>
      <c r="I1163" s="256"/>
      <c r="J1163" s="252"/>
      <c r="K1163" s="252"/>
      <c r="L1163" s="257"/>
      <c r="M1163" s="258"/>
      <c r="N1163" s="259"/>
      <c r="O1163" s="259"/>
      <c r="P1163" s="259"/>
      <c r="Q1163" s="259"/>
      <c r="R1163" s="259"/>
      <c r="S1163" s="259"/>
      <c r="T1163" s="260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1" t="s">
        <v>146</v>
      </c>
      <c r="AU1163" s="261" t="s">
        <v>144</v>
      </c>
      <c r="AV1163" s="15" t="s">
        <v>143</v>
      </c>
      <c r="AW1163" s="15" t="s">
        <v>30</v>
      </c>
      <c r="AX1163" s="15" t="s">
        <v>81</v>
      </c>
      <c r="AY1163" s="261" t="s">
        <v>136</v>
      </c>
    </row>
    <row r="1164" s="2" customFormat="1" ht="24.15" customHeight="1">
      <c r="A1164" s="38"/>
      <c r="B1164" s="39"/>
      <c r="C1164" s="262" t="s">
        <v>1485</v>
      </c>
      <c r="D1164" s="262" t="s">
        <v>160</v>
      </c>
      <c r="E1164" s="263" t="s">
        <v>1486</v>
      </c>
      <c r="F1164" s="264" t="s">
        <v>1487</v>
      </c>
      <c r="G1164" s="265" t="s">
        <v>170</v>
      </c>
      <c r="H1164" s="266">
        <v>1</v>
      </c>
      <c r="I1164" s="267"/>
      <c r="J1164" s="268">
        <f>ROUND(I1164*H1164,2)</f>
        <v>0</v>
      </c>
      <c r="K1164" s="269"/>
      <c r="L1164" s="270"/>
      <c r="M1164" s="271" t="s">
        <v>1</v>
      </c>
      <c r="N1164" s="272" t="s">
        <v>39</v>
      </c>
      <c r="O1164" s="91"/>
      <c r="P1164" s="225">
        <f>O1164*H1164</f>
        <v>0</v>
      </c>
      <c r="Q1164" s="225">
        <v>0.02</v>
      </c>
      <c r="R1164" s="225">
        <f>Q1164*H1164</f>
        <v>0.02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354</v>
      </c>
      <c r="AT1164" s="227" t="s">
        <v>160</v>
      </c>
      <c r="AU1164" s="227" t="s">
        <v>144</v>
      </c>
      <c r="AY1164" s="17" t="s">
        <v>136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144</v>
      </c>
      <c r="BK1164" s="228">
        <f>ROUND(I1164*H1164,2)</f>
        <v>0</v>
      </c>
      <c r="BL1164" s="17" t="s">
        <v>277</v>
      </c>
      <c r="BM1164" s="227" t="s">
        <v>1488</v>
      </c>
    </row>
    <row r="1165" s="13" customFormat="1">
      <c r="A1165" s="13"/>
      <c r="B1165" s="229"/>
      <c r="C1165" s="230"/>
      <c r="D1165" s="231" t="s">
        <v>146</v>
      </c>
      <c r="E1165" s="232" t="s">
        <v>1</v>
      </c>
      <c r="F1165" s="233" t="s">
        <v>336</v>
      </c>
      <c r="G1165" s="230"/>
      <c r="H1165" s="232" t="s">
        <v>1</v>
      </c>
      <c r="I1165" s="234"/>
      <c r="J1165" s="230"/>
      <c r="K1165" s="230"/>
      <c r="L1165" s="235"/>
      <c r="M1165" s="236"/>
      <c r="N1165" s="237"/>
      <c r="O1165" s="237"/>
      <c r="P1165" s="237"/>
      <c r="Q1165" s="237"/>
      <c r="R1165" s="237"/>
      <c r="S1165" s="237"/>
      <c r="T1165" s="238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39" t="s">
        <v>146</v>
      </c>
      <c r="AU1165" s="239" t="s">
        <v>144</v>
      </c>
      <c r="AV1165" s="13" t="s">
        <v>81</v>
      </c>
      <c r="AW1165" s="13" t="s">
        <v>30</v>
      </c>
      <c r="AX1165" s="13" t="s">
        <v>73</v>
      </c>
      <c r="AY1165" s="239" t="s">
        <v>136</v>
      </c>
    </row>
    <row r="1166" s="14" customFormat="1">
      <c r="A1166" s="14"/>
      <c r="B1166" s="240"/>
      <c r="C1166" s="241"/>
      <c r="D1166" s="231" t="s">
        <v>146</v>
      </c>
      <c r="E1166" s="242" t="s">
        <v>1</v>
      </c>
      <c r="F1166" s="243" t="s">
        <v>81</v>
      </c>
      <c r="G1166" s="241"/>
      <c r="H1166" s="244">
        <v>1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146</v>
      </c>
      <c r="AU1166" s="250" t="s">
        <v>144</v>
      </c>
      <c r="AV1166" s="14" t="s">
        <v>144</v>
      </c>
      <c r="AW1166" s="14" t="s">
        <v>30</v>
      </c>
      <c r="AX1166" s="14" t="s">
        <v>73</v>
      </c>
      <c r="AY1166" s="250" t="s">
        <v>136</v>
      </c>
    </row>
    <row r="1167" s="15" customFormat="1">
      <c r="A1167" s="15"/>
      <c r="B1167" s="251"/>
      <c r="C1167" s="252"/>
      <c r="D1167" s="231" t="s">
        <v>146</v>
      </c>
      <c r="E1167" s="253" t="s">
        <v>1</v>
      </c>
      <c r="F1167" s="254" t="s">
        <v>159</v>
      </c>
      <c r="G1167" s="252"/>
      <c r="H1167" s="255">
        <v>1</v>
      </c>
      <c r="I1167" s="256"/>
      <c r="J1167" s="252"/>
      <c r="K1167" s="252"/>
      <c r="L1167" s="257"/>
      <c r="M1167" s="258"/>
      <c r="N1167" s="259"/>
      <c r="O1167" s="259"/>
      <c r="P1167" s="259"/>
      <c r="Q1167" s="259"/>
      <c r="R1167" s="259"/>
      <c r="S1167" s="259"/>
      <c r="T1167" s="260"/>
      <c r="U1167" s="15"/>
      <c r="V1167" s="15"/>
      <c r="W1167" s="15"/>
      <c r="X1167" s="15"/>
      <c r="Y1167" s="15"/>
      <c r="Z1167" s="15"/>
      <c r="AA1167" s="15"/>
      <c r="AB1167" s="15"/>
      <c r="AC1167" s="15"/>
      <c r="AD1167" s="15"/>
      <c r="AE1167" s="15"/>
      <c r="AT1167" s="261" t="s">
        <v>146</v>
      </c>
      <c r="AU1167" s="261" t="s">
        <v>144</v>
      </c>
      <c r="AV1167" s="15" t="s">
        <v>143</v>
      </c>
      <c r="AW1167" s="15" t="s">
        <v>30</v>
      </c>
      <c r="AX1167" s="15" t="s">
        <v>81</v>
      </c>
      <c r="AY1167" s="261" t="s">
        <v>136</v>
      </c>
    </row>
    <row r="1168" s="2" customFormat="1" ht="24.15" customHeight="1">
      <c r="A1168" s="38"/>
      <c r="B1168" s="39"/>
      <c r="C1168" s="215" t="s">
        <v>1489</v>
      </c>
      <c r="D1168" s="215" t="s">
        <v>139</v>
      </c>
      <c r="E1168" s="216" t="s">
        <v>1490</v>
      </c>
      <c r="F1168" s="217" t="s">
        <v>1491</v>
      </c>
      <c r="G1168" s="218" t="s">
        <v>170</v>
      </c>
      <c r="H1168" s="219">
        <v>1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277</v>
      </c>
      <c r="AT1168" s="227" t="s">
        <v>139</v>
      </c>
      <c r="AU1168" s="227" t="s">
        <v>144</v>
      </c>
      <c r="AY1168" s="17" t="s">
        <v>136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144</v>
      </c>
      <c r="BK1168" s="228">
        <f>ROUND(I1168*H1168,2)</f>
        <v>0</v>
      </c>
      <c r="BL1168" s="17" t="s">
        <v>277</v>
      </c>
      <c r="BM1168" s="227" t="s">
        <v>1492</v>
      </c>
    </row>
    <row r="1169" s="2" customFormat="1" ht="24.15" customHeight="1">
      <c r="A1169" s="38"/>
      <c r="B1169" s="39"/>
      <c r="C1169" s="262" t="s">
        <v>1493</v>
      </c>
      <c r="D1169" s="262" t="s">
        <v>160</v>
      </c>
      <c r="E1169" s="263" t="s">
        <v>1494</v>
      </c>
      <c r="F1169" s="264" t="s">
        <v>1495</v>
      </c>
      <c r="G1169" s="265" t="s">
        <v>170</v>
      </c>
      <c r="H1169" s="266">
        <v>1</v>
      </c>
      <c r="I1169" s="267"/>
      <c r="J1169" s="268">
        <f>ROUND(I1169*H1169,2)</f>
        <v>0</v>
      </c>
      <c r="K1169" s="269"/>
      <c r="L1169" s="270"/>
      <c r="M1169" s="271" t="s">
        <v>1</v>
      </c>
      <c r="N1169" s="272" t="s">
        <v>39</v>
      </c>
      <c r="O1169" s="91"/>
      <c r="P1169" s="225">
        <f>O1169*H1169</f>
        <v>0</v>
      </c>
      <c r="Q1169" s="225">
        <v>0.035999999999999997</v>
      </c>
      <c r="R1169" s="225">
        <f>Q1169*H1169</f>
        <v>0.035999999999999997</v>
      </c>
      <c r="S1169" s="225">
        <v>0</v>
      </c>
      <c r="T1169" s="226">
        <f>S1169*H1169</f>
        <v>0</v>
      </c>
      <c r="U1169" s="38"/>
      <c r="V1169" s="38"/>
      <c r="W1169" s="38"/>
      <c r="X1169" s="38"/>
      <c r="Y1169" s="38"/>
      <c r="Z1169" s="38"/>
      <c r="AA1169" s="38"/>
      <c r="AB1169" s="38"/>
      <c r="AC1169" s="38"/>
      <c r="AD1169" s="38"/>
      <c r="AE1169" s="38"/>
      <c r="AR1169" s="227" t="s">
        <v>354</v>
      </c>
      <c r="AT1169" s="227" t="s">
        <v>160</v>
      </c>
      <c r="AU1169" s="227" t="s">
        <v>144</v>
      </c>
      <c r="AY1169" s="17" t="s">
        <v>136</v>
      </c>
      <c r="BE1169" s="228">
        <f>IF(N1169="základní",J1169,0)</f>
        <v>0</v>
      </c>
      <c r="BF1169" s="228">
        <f>IF(N1169="snížená",J1169,0)</f>
        <v>0</v>
      </c>
      <c r="BG1169" s="228">
        <f>IF(N1169="zákl. přenesená",J1169,0)</f>
        <v>0</v>
      </c>
      <c r="BH1169" s="228">
        <f>IF(N1169="sníž. přenesená",J1169,0)</f>
        <v>0</v>
      </c>
      <c r="BI1169" s="228">
        <f>IF(N1169="nulová",J1169,0)</f>
        <v>0</v>
      </c>
      <c r="BJ1169" s="17" t="s">
        <v>144</v>
      </c>
      <c r="BK1169" s="228">
        <f>ROUND(I1169*H1169,2)</f>
        <v>0</v>
      </c>
      <c r="BL1169" s="17" t="s">
        <v>277</v>
      </c>
      <c r="BM1169" s="227" t="s">
        <v>1496</v>
      </c>
    </row>
    <row r="1170" s="14" customFormat="1">
      <c r="A1170" s="14"/>
      <c r="B1170" s="240"/>
      <c r="C1170" s="241"/>
      <c r="D1170" s="231" t="s">
        <v>146</v>
      </c>
      <c r="E1170" s="242" t="s">
        <v>1</v>
      </c>
      <c r="F1170" s="243" t="s">
        <v>81</v>
      </c>
      <c r="G1170" s="241"/>
      <c r="H1170" s="244">
        <v>1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146</v>
      </c>
      <c r="AU1170" s="250" t="s">
        <v>144</v>
      </c>
      <c r="AV1170" s="14" t="s">
        <v>144</v>
      </c>
      <c r="AW1170" s="14" t="s">
        <v>30</v>
      </c>
      <c r="AX1170" s="14" t="s">
        <v>81</v>
      </c>
      <c r="AY1170" s="250" t="s">
        <v>136</v>
      </c>
    </row>
    <row r="1171" s="2" customFormat="1" ht="21.75" customHeight="1">
      <c r="A1171" s="38"/>
      <c r="B1171" s="39"/>
      <c r="C1171" s="215" t="s">
        <v>1497</v>
      </c>
      <c r="D1171" s="215" t="s">
        <v>139</v>
      </c>
      <c r="E1171" s="216" t="s">
        <v>1498</v>
      </c>
      <c r="F1171" s="217" t="s">
        <v>1499</v>
      </c>
      <c r="G1171" s="218" t="s">
        <v>170</v>
      </c>
      <c r="H1171" s="219">
        <v>3</v>
      </c>
      <c r="I1171" s="220"/>
      <c r="J1171" s="221">
        <f>ROUND(I1171*H1171,2)</f>
        <v>0</v>
      </c>
      <c r="K1171" s="222"/>
      <c r="L1171" s="44"/>
      <c r="M1171" s="223" t="s">
        <v>1</v>
      </c>
      <c r="N1171" s="224" t="s">
        <v>39</v>
      </c>
      <c r="O1171" s="91"/>
      <c r="P1171" s="225">
        <f>O1171*H1171</f>
        <v>0</v>
      </c>
      <c r="Q1171" s="225">
        <v>0</v>
      </c>
      <c r="R1171" s="225">
        <f>Q1171*H1171</f>
        <v>0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277</v>
      </c>
      <c r="AT1171" s="227" t="s">
        <v>139</v>
      </c>
      <c r="AU1171" s="227" t="s">
        <v>144</v>
      </c>
      <c r="AY1171" s="17" t="s">
        <v>136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144</v>
      </c>
      <c r="BK1171" s="228">
        <f>ROUND(I1171*H1171,2)</f>
        <v>0</v>
      </c>
      <c r="BL1171" s="17" t="s">
        <v>277</v>
      </c>
      <c r="BM1171" s="227" t="s">
        <v>1500</v>
      </c>
    </row>
    <row r="1172" s="14" customFormat="1">
      <c r="A1172" s="14"/>
      <c r="B1172" s="240"/>
      <c r="C1172" s="241"/>
      <c r="D1172" s="231" t="s">
        <v>146</v>
      </c>
      <c r="E1172" s="242" t="s">
        <v>1</v>
      </c>
      <c r="F1172" s="243" t="s">
        <v>137</v>
      </c>
      <c r="G1172" s="241"/>
      <c r="H1172" s="244">
        <v>3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146</v>
      </c>
      <c r="AU1172" s="250" t="s">
        <v>144</v>
      </c>
      <c r="AV1172" s="14" t="s">
        <v>144</v>
      </c>
      <c r="AW1172" s="14" t="s">
        <v>30</v>
      </c>
      <c r="AX1172" s="14" t="s">
        <v>81</v>
      </c>
      <c r="AY1172" s="250" t="s">
        <v>136</v>
      </c>
    </row>
    <row r="1173" s="2" customFormat="1" ht="16.5" customHeight="1">
      <c r="A1173" s="38"/>
      <c r="B1173" s="39"/>
      <c r="C1173" s="262" t="s">
        <v>1501</v>
      </c>
      <c r="D1173" s="262" t="s">
        <v>160</v>
      </c>
      <c r="E1173" s="263" t="s">
        <v>1502</v>
      </c>
      <c r="F1173" s="264" t="s">
        <v>1503</v>
      </c>
      <c r="G1173" s="265" t="s">
        <v>170</v>
      </c>
      <c r="H1173" s="266">
        <v>3</v>
      </c>
      <c r="I1173" s="267"/>
      <c r="J1173" s="268">
        <f>ROUND(I1173*H1173,2)</f>
        <v>0</v>
      </c>
      <c r="K1173" s="269"/>
      <c r="L1173" s="270"/>
      <c r="M1173" s="271" t="s">
        <v>1</v>
      </c>
      <c r="N1173" s="272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</v>
      </c>
      <c r="T1173" s="226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354</v>
      </c>
      <c r="AT1173" s="227" t="s">
        <v>160</v>
      </c>
      <c r="AU1173" s="227" t="s">
        <v>144</v>
      </c>
      <c r="AY1173" s="17" t="s">
        <v>136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144</v>
      </c>
      <c r="BK1173" s="228">
        <f>ROUND(I1173*H1173,2)</f>
        <v>0</v>
      </c>
      <c r="BL1173" s="17" t="s">
        <v>277</v>
      </c>
      <c r="BM1173" s="227" t="s">
        <v>1504</v>
      </c>
    </row>
    <row r="1174" s="14" customFormat="1">
      <c r="A1174" s="14"/>
      <c r="B1174" s="240"/>
      <c r="C1174" s="241"/>
      <c r="D1174" s="231" t="s">
        <v>146</v>
      </c>
      <c r="E1174" s="242" t="s">
        <v>1</v>
      </c>
      <c r="F1174" s="243" t="s">
        <v>137</v>
      </c>
      <c r="G1174" s="241"/>
      <c r="H1174" s="244">
        <v>3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146</v>
      </c>
      <c r="AU1174" s="250" t="s">
        <v>144</v>
      </c>
      <c r="AV1174" s="14" t="s">
        <v>144</v>
      </c>
      <c r="AW1174" s="14" t="s">
        <v>30</v>
      </c>
      <c r="AX1174" s="14" t="s">
        <v>81</v>
      </c>
      <c r="AY1174" s="250" t="s">
        <v>136</v>
      </c>
    </row>
    <row r="1175" s="2" customFormat="1" ht="24.15" customHeight="1">
      <c r="A1175" s="38"/>
      <c r="B1175" s="39"/>
      <c r="C1175" s="215" t="s">
        <v>1505</v>
      </c>
      <c r="D1175" s="215" t="s">
        <v>139</v>
      </c>
      <c r="E1175" s="216" t="s">
        <v>1506</v>
      </c>
      <c r="F1175" s="217" t="s">
        <v>1507</v>
      </c>
      <c r="G1175" s="218" t="s">
        <v>170</v>
      </c>
      <c r="H1175" s="219">
        <v>1</v>
      </c>
      <c r="I1175" s="220"/>
      <c r="J1175" s="221">
        <f>ROUND(I1175*H1175,2)</f>
        <v>0</v>
      </c>
      <c r="K1175" s="222"/>
      <c r="L1175" s="44"/>
      <c r="M1175" s="223" t="s">
        <v>1</v>
      </c>
      <c r="N1175" s="224" t="s">
        <v>39</v>
      </c>
      <c r="O1175" s="91"/>
      <c r="P1175" s="225">
        <f>O1175*H1175</f>
        <v>0</v>
      </c>
      <c r="Q1175" s="225">
        <v>0</v>
      </c>
      <c r="R1175" s="225">
        <f>Q1175*H1175</f>
        <v>0</v>
      </c>
      <c r="S1175" s="225">
        <v>0</v>
      </c>
      <c r="T1175" s="226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277</v>
      </c>
      <c r="AT1175" s="227" t="s">
        <v>139</v>
      </c>
      <c r="AU1175" s="227" t="s">
        <v>144</v>
      </c>
      <c r="AY1175" s="17" t="s">
        <v>136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144</v>
      </c>
      <c r="BK1175" s="228">
        <f>ROUND(I1175*H1175,2)</f>
        <v>0</v>
      </c>
      <c r="BL1175" s="17" t="s">
        <v>277</v>
      </c>
      <c r="BM1175" s="227" t="s">
        <v>1508</v>
      </c>
    </row>
    <row r="1176" s="14" customFormat="1">
      <c r="A1176" s="14"/>
      <c r="B1176" s="240"/>
      <c r="C1176" s="241"/>
      <c r="D1176" s="231" t="s">
        <v>146</v>
      </c>
      <c r="E1176" s="242" t="s">
        <v>1</v>
      </c>
      <c r="F1176" s="243" t="s">
        <v>81</v>
      </c>
      <c r="G1176" s="241"/>
      <c r="H1176" s="244">
        <v>1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146</v>
      </c>
      <c r="AU1176" s="250" t="s">
        <v>144</v>
      </c>
      <c r="AV1176" s="14" t="s">
        <v>144</v>
      </c>
      <c r="AW1176" s="14" t="s">
        <v>30</v>
      </c>
      <c r="AX1176" s="14" t="s">
        <v>81</v>
      </c>
      <c r="AY1176" s="250" t="s">
        <v>136</v>
      </c>
    </row>
    <row r="1177" s="2" customFormat="1" ht="16.5" customHeight="1">
      <c r="A1177" s="38"/>
      <c r="B1177" s="39"/>
      <c r="C1177" s="262" t="s">
        <v>1509</v>
      </c>
      <c r="D1177" s="262" t="s">
        <v>160</v>
      </c>
      <c r="E1177" s="263" t="s">
        <v>1510</v>
      </c>
      <c r="F1177" s="264" t="s">
        <v>1511</v>
      </c>
      <c r="G1177" s="265" t="s">
        <v>170</v>
      </c>
      <c r="H1177" s="266">
        <v>1</v>
      </c>
      <c r="I1177" s="267"/>
      <c r="J1177" s="268">
        <f>ROUND(I1177*H1177,2)</f>
        <v>0</v>
      </c>
      <c r="K1177" s="269"/>
      <c r="L1177" s="270"/>
      <c r="M1177" s="271" t="s">
        <v>1</v>
      </c>
      <c r="N1177" s="272" t="s">
        <v>39</v>
      </c>
      <c r="O1177" s="91"/>
      <c r="P1177" s="225">
        <f>O1177*H1177</f>
        <v>0</v>
      </c>
      <c r="Q1177" s="225">
        <v>0</v>
      </c>
      <c r="R1177" s="225">
        <f>Q1177*H1177</f>
        <v>0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354</v>
      </c>
      <c r="AT1177" s="227" t="s">
        <v>160</v>
      </c>
      <c r="AU1177" s="227" t="s">
        <v>144</v>
      </c>
      <c r="AY1177" s="17" t="s">
        <v>136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144</v>
      </c>
      <c r="BK1177" s="228">
        <f>ROUND(I1177*H1177,2)</f>
        <v>0</v>
      </c>
      <c r="BL1177" s="17" t="s">
        <v>277</v>
      </c>
      <c r="BM1177" s="227" t="s">
        <v>1512</v>
      </c>
    </row>
    <row r="1178" s="2" customFormat="1" ht="24.15" customHeight="1">
      <c r="A1178" s="38"/>
      <c r="B1178" s="39"/>
      <c r="C1178" s="215" t="s">
        <v>1513</v>
      </c>
      <c r="D1178" s="215" t="s">
        <v>139</v>
      </c>
      <c r="E1178" s="216" t="s">
        <v>1514</v>
      </c>
      <c r="F1178" s="217" t="s">
        <v>1515</v>
      </c>
      <c r="G1178" s="218" t="s">
        <v>170</v>
      </c>
      <c r="H1178" s="219">
        <v>6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0.024</v>
      </c>
      <c r="T1178" s="226">
        <f>S1178*H1178</f>
        <v>0.14400000000000002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277</v>
      </c>
      <c r="AT1178" s="227" t="s">
        <v>139</v>
      </c>
      <c r="AU1178" s="227" t="s">
        <v>144</v>
      </c>
      <c r="AY1178" s="17" t="s">
        <v>136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144</v>
      </c>
      <c r="BK1178" s="228">
        <f>ROUND(I1178*H1178,2)</f>
        <v>0</v>
      </c>
      <c r="BL1178" s="17" t="s">
        <v>277</v>
      </c>
      <c r="BM1178" s="227" t="s">
        <v>1516</v>
      </c>
    </row>
    <row r="1179" s="13" customFormat="1">
      <c r="A1179" s="13"/>
      <c r="B1179" s="229"/>
      <c r="C1179" s="230"/>
      <c r="D1179" s="231" t="s">
        <v>146</v>
      </c>
      <c r="E1179" s="232" t="s">
        <v>1</v>
      </c>
      <c r="F1179" s="233" t="s">
        <v>1517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146</v>
      </c>
      <c r="AU1179" s="239" t="s">
        <v>144</v>
      </c>
      <c r="AV1179" s="13" t="s">
        <v>81</v>
      </c>
      <c r="AW1179" s="13" t="s">
        <v>30</v>
      </c>
      <c r="AX1179" s="13" t="s">
        <v>73</v>
      </c>
      <c r="AY1179" s="239" t="s">
        <v>136</v>
      </c>
    </row>
    <row r="1180" s="14" customFormat="1">
      <c r="A1180" s="14"/>
      <c r="B1180" s="240"/>
      <c r="C1180" s="241"/>
      <c r="D1180" s="231" t="s">
        <v>146</v>
      </c>
      <c r="E1180" s="242" t="s">
        <v>1</v>
      </c>
      <c r="F1180" s="243" t="s">
        <v>566</v>
      </c>
      <c r="G1180" s="241"/>
      <c r="H1180" s="244">
        <v>2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146</v>
      </c>
      <c r="AU1180" s="250" t="s">
        <v>144</v>
      </c>
      <c r="AV1180" s="14" t="s">
        <v>144</v>
      </c>
      <c r="AW1180" s="14" t="s">
        <v>30</v>
      </c>
      <c r="AX1180" s="14" t="s">
        <v>73</v>
      </c>
      <c r="AY1180" s="250" t="s">
        <v>136</v>
      </c>
    </row>
    <row r="1181" s="13" customFormat="1">
      <c r="A1181" s="13"/>
      <c r="B1181" s="229"/>
      <c r="C1181" s="230"/>
      <c r="D1181" s="231" t="s">
        <v>146</v>
      </c>
      <c r="E1181" s="232" t="s">
        <v>1</v>
      </c>
      <c r="F1181" s="233" t="s">
        <v>1518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146</v>
      </c>
      <c r="AU1181" s="239" t="s">
        <v>144</v>
      </c>
      <c r="AV1181" s="13" t="s">
        <v>81</v>
      </c>
      <c r="AW1181" s="13" t="s">
        <v>30</v>
      </c>
      <c r="AX1181" s="13" t="s">
        <v>73</v>
      </c>
      <c r="AY1181" s="239" t="s">
        <v>136</v>
      </c>
    </row>
    <row r="1182" s="14" customFormat="1">
      <c r="A1182" s="14"/>
      <c r="B1182" s="240"/>
      <c r="C1182" s="241"/>
      <c r="D1182" s="231" t="s">
        <v>146</v>
      </c>
      <c r="E1182" s="242" t="s">
        <v>1</v>
      </c>
      <c r="F1182" s="243" t="s">
        <v>1519</v>
      </c>
      <c r="G1182" s="241"/>
      <c r="H1182" s="244">
        <v>4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146</v>
      </c>
      <c r="AU1182" s="250" t="s">
        <v>144</v>
      </c>
      <c r="AV1182" s="14" t="s">
        <v>144</v>
      </c>
      <c r="AW1182" s="14" t="s">
        <v>30</v>
      </c>
      <c r="AX1182" s="14" t="s">
        <v>73</v>
      </c>
      <c r="AY1182" s="250" t="s">
        <v>136</v>
      </c>
    </row>
    <row r="1183" s="15" customFormat="1">
      <c r="A1183" s="15"/>
      <c r="B1183" s="251"/>
      <c r="C1183" s="252"/>
      <c r="D1183" s="231" t="s">
        <v>146</v>
      </c>
      <c r="E1183" s="253" t="s">
        <v>1</v>
      </c>
      <c r="F1183" s="254" t="s">
        <v>159</v>
      </c>
      <c r="G1183" s="252"/>
      <c r="H1183" s="255">
        <v>6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1" t="s">
        <v>146</v>
      </c>
      <c r="AU1183" s="261" t="s">
        <v>144</v>
      </c>
      <c r="AV1183" s="15" t="s">
        <v>143</v>
      </c>
      <c r="AW1183" s="15" t="s">
        <v>30</v>
      </c>
      <c r="AX1183" s="15" t="s">
        <v>81</v>
      </c>
      <c r="AY1183" s="261" t="s">
        <v>136</v>
      </c>
    </row>
    <row r="1184" s="2" customFormat="1" ht="24.15" customHeight="1">
      <c r="A1184" s="38"/>
      <c r="B1184" s="39"/>
      <c r="C1184" s="215" t="s">
        <v>1520</v>
      </c>
      <c r="D1184" s="215" t="s">
        <v>139</v>
      </c>
      <c r="E1184" s="216" t="s">
        <v>1521</v>
      </c>
      <c r="F1184" s="217" t="s">
        <v>1522</v>
      </c>
      <c r="G1184" s="218" t="s">
        <v>170</v>
      </c>
      <c r="H1184" s="219">
        <v>4</v>
      </c>
      <c r="I1184" s="220"/>
      <c r="J1184" s="221">
        <f>ROUND(I1184*H1184,2)</f>
        <v>0</v>
      </c>
      <c r="K1184" s="222"/>
      <c r="L1184" s="44"/>
      <c r="M1184" s="223" t="s">
        <v>1</v>
      </c>
      <c r="N1184" s="224" t="s">
        <v>39</v>
      </c>
      <c r="O1184" s="91"/>
      <c r="P1184" s="225">
        <f>O1184*H1184</f>
        <v>0</v>
      </c>
      <c r="Q1184" s="225">
        <v>0</v>
      </c>
      <c r="R1184" s="225">
        <f>Q1184*H1184</f>
        <v>0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277</v>
      </c>
      <c r="AT1184" s="227" t="s">
        <v>139</v>
      </c>
      <c r="AU1184" s="227" t="s">
        <v>144</v>
      </c>
      <c r="AY1184" s="17" t="s">
        <v>136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144</v>
      </c>
      <c r="BK1184" s="228">
        <f>ROUND(I1184*H1184,2)</f>
        <v>0</v>
      </c>
      <c r="BL1184" s="17" t="s">
        <v>277</v>
      </c>
      <c r="BM1184" s="227" t="s">
        <v>1523</v>
      </c>
    </row>
    <row r="1185" s="14" customFormat="1">
      <c r="A1185" s="14"/>
      <c r="B1185" s="240"/>
      <c r="C1185" s="241"/>
      <c r="D1185" s="231" t="s">
        <v>146</v>
      </c>
      <c r="E1185" s="242" t="s">
        <v>1</v>
      </c>
      <c r="F1185" s="243" t="s">
        <v>715</v>
      </c>
      <c r="G1185" s="241"/>
      <c r="H1185" s="244">
        <v>4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146</v>
      </c>
      <c r="AU1185" s="250" t="s">
        <v>144</v>
      </c>
      <c r="AV1185" s="14" t="s">
        <v>144</v>
      </c>
      <c r="AW1185" s="14" t="s">
        <v>30</v>
      </c>
      <c r="AX1185" s="14" t="s">
        <v>81</v>
      </c>
      <c r="AY1185" s="250" t="s">
        <v>136</v>
      </c>
    </row>
    <row r="1186" s="2" customFormat="1" ht="24.15" customHeight="1">
      <c r="A1186" s="38"/>
      <c r="B1186" s="39"/>
      <c r="C1186" s="215" t="s">
        <v>1524</v>
      </c>
      <c r="D1186" s="215" t="s">
        <v>139</v>
      </c>
      <c r="E1186" s="216" t="s">
        <v>1525</v>
      </c>
      <c r="F1186" s="217" t="s">
        <v>1526</v>
      </c>
      <c r="G1186" s="218" t="s">
        <v>170</v>
      </c>
      <c r="H1186" s="219">
        <v>3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</v>
      </c>
      <c r="R1186" s="225">
        <f>Q1186*H1186</f>
        <v>0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277</v>
      </c>
      <c r="AT1186" s="227" t="s">
        <v>139</v>
      </c>
      <c r="AU1186" s="227" t="s">
        <v>144</v>
      </c>
      <c r="AY1186" s="17" t="s">
        <v>136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144</v>
      </c>
      <c r="BK1186" s="228">
        <f>ROUND(I1186*H1186,2)</f>
        <v>0</v>
      </c>
      <c r="BL1186" s="17" t="s">
        <v>277</v>
      </c>
      <c r="BM1186" s="227" t="s">
        <v>1527</v>
      </c>
    </row>
    <row r="1187" s="14" customFormat="1">
      <c r="A1187" s="14"/>
      <c r="B1187" s="240"/>
      <c r="C1187" s="241"/>
      <c r="D1187" s="231" t="s">
        <v>146</v>
      </c>
      <c r="E1187" s="242" t="s">
        <v>1</v>
      </c>
      <c r="F1187" s="243" t="s">
        <v>137</v>
      </c>
      <c r="G1187" s="241"/>
      <c r="H1187" s="244">
        <v>3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146</v>
      </c>
      <c r="AU1187" s="250" t="s">
        <v>144</v>
      </c>
      <c r="AV1187" s="14" t="s">
        <v>144</v>
      </c>
      <c r="AW1187" s="14" t="s">
        <v>30</v>
      </c>
      <c r="AX1187" s="14" t="s">
        <v>81</v>
      </c>
      <c r="AY1187" s="250" t="s">
        <v>136</v>
      </c>
    </row>
    <row r="1188" s="2" customFormat="1" ht="24.15" customHeight="1">
      <c r="A1188" s="38"/>
      <c r="B1188" s="39"/>
      <c r="C1188" s="262" t="s">
        <v>1528</v>
      </c>
      <c r="D1188" s="262" t="s">
        <v>160</v>
      </c>
      <c r="E1188" s="263" t="s">
        <v>1529</v>
      </c>
      <c r="F1188" s="264" t="s">
        <v>1530</v>
      </c>
      <c r="G1188" s="265" t="s">
        <v>170</v>
      </c>
      <c r="H1188" s="266">
        <v>2</v>
      </c>
      <c r="I1188" s="267"/>
      <c r="J1188" s="268">
        <f>ROUND(I1188*H1188,2)</f>
        <v>0</v>
      </c>
      <c r="K1188" s="269"/>
      <c r="L1188" s="270"/>
      <c r="M1188" s="271" t="s">
        <v>1</v>
      </c>
      <c r="N1188" s="272" t="s">
        <v>39</v>
      </c>
      <c r="O1188" s="91"/>
      <c r="P1188" s="225">
        <f>O1188*H1188</f>
        <v>0</v>
      </c>
      <c r="Q1188" s="225">
        <v>0.00108</v>
      </c>
      <c r="R1188" s="225">
        <f>Q1188*H1188</f>
        <v>0.00216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354</v>
      </c>
      <c r="AT1188" s="227" t="s">
        <v>160</v>
      </c>
      <c r="AU1188" s="227" t="s">
        <v>144</v>
      </c>
      <c r="AY1188" s="17" t="s">
        <v>136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144</v>
      </c>
      <c r="BK1188" s="228">
        <f>ROUND(I1188*H1188,2)</f>
        <v>0</v>
      </c>
      <c r="BL1188" s="17" t="s">
        <v>277</v>
      </c>
      <c r="BM1188" s="227" t="s">
        <v>1531</v>
      </c>
    </row>
    <row r="1189" s="14" customFormat="1">
      <c r="A1189" s="14"/>
      <c r="B1189" s="240"/>
      <c r="C1189" s="241"/>
      <c r="D1189" s="231" t="s">
        <v>146</v>
      </c>
      <c r="E1189" s="242" t="s">
        <v>1</v>
      </c>
      <c r="F1189" s="243" t="s">
        <v>144</v>
      </c>
      <c r="G1189" s="241"/>
      <c r="H1189" s="244">
        <v>2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146</v>
      </c>
      <c r="AU1189" s="250" t="s">
        <v>144</v>
      </c>
      <c r="AV1189" s="14" t="s">
        <v>144</v>
      </c>
      <c r="AW1189" s="14" t="s">
        <v>30</v>
      </c>
      <c r="AX1189" s="14" t="s">
        <v>81</v>
      </c>
      <c r="AY1189" s="250" t="s">
        <v>136</v>
      </c>
    </row>
    <row r="1190" s="2" customFormat="1" ht="24.15" customHeight="1">
      <c r="A1190" s="38"/>
      <c r="B1190" s="39"/>
      <c r="C1190" s="262" t="s">
        <v>1532</v>
      </c>
      <c r="D1190" s="262" t="s">
        <v>160</v>
      </c>
      <c r="E1190" s="263" t="s">
        <v>1533</v>
      </c>
      <c r="F1190" s="264" t="s">
        <v>1534</v>
      </c>
      <c r="G1190" s="265" t="s">
        <v>170</v>
      </c>
      <c r="H1190" s="266">
        <v>1</v>
      </c>
      <c r="I1190" s="267"/>
      <c r="J1190" s="268">
        <f>ROUND(I1190*H1190,2)</f>
        <v>0</v>
      </c>
      <c r="K1190" s="269"/>
      <c r="L1190" s="270"/>
      <c r="M1190" s="271" t="s">
        <v>1</v>
      </c>
      <c r="N1190" s="272" t="s">
        <v>39</v>
      </c>
      <c r="O1190" s="91"/>
      <c r="P1190" s="225">
        <f>O1190*H1190</f>
        <v>0</v>
      </c>
      <c r="Q1190" s="225">
        <v>0.00085999999999999998</v>
      </c>
      <c r="R1190" s="225">
        <f>Q1190*H1190</f>
        <v>0.00085999999999999998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354</v>
      </c>
      <c r="AT1190" s="227" t="s">
        <v>160</v>
      </c>
      <c r="AU1190" s="227" t="s">
        <v>144</v>
      </c>
      <c r="AY1190" s="17" t="s">
        <v>136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144</v>
      </c>
      <c r="BK1190" s="228">
        <f>ROUND(I1190*H1190,2)</f>
        <v>0</v>
      </c>
      <c r="BL1190" s="17" t="s">
        <v>277</v>
      </c>
      <c r="BM1190" s="227" t="s">
        <v>1535</v>
      </c>
    </row>
    <row r="1191" s="14" customFormat="1">
      <c r="A1191" s="14"/>
      <c r="B1191" s="240"/>
      <c r="C1191" s="241"/>
      <c r="D1191" s="231" t="s">
        <v>146</v>
      </c>
      <c r="E1191" s="242" t="s">
        <v>1</v>
      </c>
      <c r="F1191" s="243" t="s">
        <v>81</v>
      </c>
      <c r="G1191" s="241"/>
      <c r="H1191" s="244">
        <v>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146</v>
      </c>
      <c r="AU1191" s="250" t="s">
        <v>144</v>
      </c>
      <c r="AV1191" s="14" t="s">
        <v>144</v>
      </c>
      <c r="AW1191" s="14" t="s">
        <v>30</v>
      </c>
      <c r="AX1191" s="14" t="s">
        <v>81</v>
      </c>
      <c r="AY1191" s="250" t="s">
        <v>136</v>
      </c>
    </row>
    <row r="1192" s="2" customFormat="1" ht="24.15" customHeight="1">
      <c r="A1192" s="38"/>
      <c r="B1192" s="39"/>
      <c r="C1192" s="215" t="s">
        <v>1536</v>
      </c>
      <c r="D1192" s="215" t="s">
        <v>139</v>
      </c>
      <c r="E1192" s="216" t="s">
        <v>1537</v>
      </c>
      <c r="F1192" s="217" t="s">
        <v>1538</v>
      </c>
      <c r="G1192" s="218" t="s">
        <v>170</v>
      </c>
      <c r="H1192" s="219">
        <v>1</v>
      </c>
      <c r="I1192" s="220"/>
      <c r="J1192" s="221">
        <f>ROUND(I1192*H1192,2)</f>
        <v>0</v>
      </c>
      <c r="K1192" s="222"/>
      <c r="L1192" s="44"/>
      <c r="M1192" s="223" t="s">
        <v>1</v>
      </c>
      <c r="N1192" s="224" t="s">
        <v>39</v>
      </c>
      <c r="O1192" s="91"/>
      <c r="P1192" s="225">
        <f>O1192*H1192</f>
        <v>0</v>
      </c>
      <c r="Q1192" s="225">
        <v>0</v>
      </c>
      <c r="R1192" s="225">
        <f>Q1192*H1192</f>
        <v>0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277</v>
      </c>
      <c r="AT1192" s="227" t="s">
        <v>139</v>
      </c>
      <c r="AU1192" s="227" t="s">
        <v>144</v>
      </c>
      <c r="AY1192" s="17" t="s">
        <v>136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144</v>
      </c>
      <c r="BK1192" s="228">
        <f>ROUND(I1192*H1192,2)</f>
        <v>0</v>
      </c>
      <c r="BL1192" s="17" t="s">
        <v>277</v>
      </c>
      <c r="BM1192" s="227" t="s">
        <v>1539</v>
      </c>
    </row>
    <row r="1193" s="14" customFormat="1">
      <c r="A1193" s="14"/>
      <c r="B1193" s="240"/>
      <c r="C1193" s="241"/>
      <c r="D1193" s="231" t="s">
        <v>146</v>
      </c>
      <c r="E1193" s="242" t="s">
        <v>1</v>
      </c>
      <c r="F1193" s="243" t="s">
        <v>81</v>
      </c>
      <c r="G1193" s="241"/>
      <c r="H1193" s="244">
        <v>1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146</v>
      </c>
      <c r="AU1193" s="250" t="s">
        <v>144</v>
      </c>
      <c r="AV1193" s="14" t="s">
        <v>144</v>
      </c>
      <c r="AW1193" s="14" t="s">
        <v>30</v>
      </c>
      <c r="AX1193" s="14" t="s">
        <v>81</v>
      </c>
      <c r="AY1193" s="250" t="s">
        <v>136</v>
      </c>
    </row>
    <row r="1194" s="2" customFormat="1" ht="24.15" customHeight="1">
      <c r="A1194" s="38"/>
      <c r="B1194" s="39"/>
      <c r="C1194" s="262" t="s">
        <v>1540</v>
      </c>
      <c r="D1194" s="262" t="s">
        <v>160</v>
      </c>
      <c r="E1194" s="263" t="s">
        <v>1541</v>
      </c>
      <c r="F1194" s="264" t="s">
        <v>1542</v>
      </c>
      <c r="G1194" s="265" t="s">
        <v>170</v>
      </c>
      <c r="H1194" s="266">
        <v>1</v>
      </c>
      <c r="I1194" s="267"/>
      <c r="J1194" s="268">
        <f>ROUND(I1194*H1194,2)</f>
        <v>0</v>
      </c>
      <c r="K1194" s="269"/>
      <c r="L1194" s="270"/>
      <c r="M1194" s="271" t="s">
        <v>1</v>
      </c>
      <c r="N1194" s="272" t="s">
        <v>39</v>
      </c>
      <c r="O1194" s="91"/>
      <c r="P1194" s="225">
        <f>O1194*H1194</f>
        <v>0</v>
      </c>
      <c r="Q1194" s="225">
        <v>0.0022300000000000002</v>
      </c>
      <c r="R1194" s="225">
        <f>Q1194*H1194</f>
        <v>0.0022300000000000002</v>
      </c>
      <c r="S1194" s="225">
        <v>0</v>
      </c>
      <c r="T1194" s="226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354</v>
      </c>
      <c r="AT1194" s="227" t="s">
        <v>160</v>
      </c>
      <c r="AU1194" s="227" t="s">
        <v>144</v>
      </c>
      <c r="AY1194" s="17" t="s">
        <v>136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144</v>
      </c>
      <c r="BK1194" s="228">
        <f>ROUND(I1194*H1194,2)</f>
        <v>0</v>
      </c>
      <c r="BL1194" s="17" t="s">
        <v>277</v>
      </c>
      <c r="BM1194" s="227" t="s">
        <v>1543</v>
      </c>
    </row>
    <row r="1195" s="2" customFormat="1" ht="24.15" customHeight="1">
      <c r="A1195" s="38"/>
      <c r="B1195" s="39"/>
      <c r="C1195" s="215" t="s">
        <v>1544</v>
      </c>
      <c r="D1195" s="215" t="s">
        <v>139</v>
      </c>
      <c r="E1195" s="216" t="s">
        <v>1545</v>
      </c>
      <c r="F1195" s="217" t="s">
        <v>1546</v>
      </c>
      <c r="G1195" s="218" t="s">
        <v>170</v>
      </c>
      <c r="H1195" s="219">
        <v>2</v>
      </c>
      <c r="I1195" s="220"/>
      <c r="J1195" s="221">
        <f>ROUND(I1195*H1195,2)</f>
        <v>0</v>
      </c>
      <c r="K1195" s="222"/>
      <c r="L1195" s="44"/>
      <c r="M1195" s="223" t="s">
        <v>1</v>
      </c>
      <c r="N1195" s="224" t="s">
        <v>39</v>
      </c>
      <c r="O1195" s="91"/>
      <c r="P1195" s="225">
        <f>O1195*H1195</f>
        <v>0</v>
      </c>
      <c r="Q1195" s="225">
        <v>0</v>
      </c>
      <c r="R1195" s="225">
        <f>Q1195*H1195</f>
        <v>0</v>
      </c>
      <c r="S1195" s="225">
        <v>0.17399999999999999</v>
      </c>
      <c r="T1195" s="226">
        <f>S1195*H1195</f>
        <v>0.34799999999999998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27" t="s">
        <v>277</v>
      </c>
      <c r="AT1195" s="227" t="s">
        <v>139</v>
      </c>
      <c r="AU1195" s="227" t="s">
        <v>144</v>
      </c>
      <c r="AY1195" s="17" t="s">
        <v>136</v>
      </c>
      <c r="BE1195" s="228">
        <f>IF(N1195="základní",J1195,0)</f>
        <v>0</v>
      </c>
      <c r="BF1195" s="228">
        <f>IF(N1195="snížená",J1195,0)</f>
        <v>0</v>
      </c>
      <c r="BG1195" s="228">
        <f>IF(N1195="zákl. přenesená",J1195,0)</f>
        <v>0</v>
      </c>
      <c r="BH1195" s="228">
        <f>IF(N1195="sníž. přenesená",J1195,0)</f>
        <v>0</v>
      </c>
      <c r="BI1195" s="228">
        <f>IF(N1195="nulová",J1195,0)</f>
        <v>0</v>
      </c>
      <c r="BJ1195" s="17" t="s">
        <v>144</v>
      </c>
      <c r="BK1195" s="228">
        <f>ROUND(I1195*H1195,2)</f>
        <v>0</v>
      </c>
      <c r="BL1195" s="17" t="s">
        <v>277</v>
      </c>
      <c r="BM1195" s="227" t="s">
        <v>1547</v>
      </c>
    </row>
    <row r="1196" s="14" customFormat="1">
      <c r="A1196" s="14"/>
      <c r="B1196" s="240"/>
      <c r="C1196" s="241"/>
      <c r="D1196" s="231" t="s">
        <v>146</v>
      </c>
      <c r="E1196" s="242" t="s">
        <v>1</v>
      </c>
      <c r="F1196" s="243" t="s">
        <v>144</v>
      </c>
      <c r="G1196" s="241"/>
      <c r="H1196" s="244">
        <v>2</v>
      </c>
      <c r="I1196" s="245"/>
      <c r="J1196" s="241"/>
      <c r="K1196" s="241"/>
      <c r="L1196" s="246"/>
      <c r="M1196" s="247"/>
      <c r="N1196" s="248"/>
      <c r="O1196" s="248"/>
      <c r="P1196" s="248"/>
      <c r="Q1196" s="248"/>
      <c r="R1196" s="248"/>
      <c r="S1196" s="248"/>
      <c r="T1196" s="249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0" t="s">
        <v>146</v>
      </c>
      <c r="AU1196" s="250" t="s">
        <v>144</v>
      </c>
      <c r="AV1196" s="14" t="s">
        <v>144</v>
      </c>
      <c r="AW1196" s="14" t="s">
        <v>30</v>
      </c>
      <c r="AX1196" s="14" t="s">
        <v>81</v>
      </c>
      <c r="AY1196" s="250" t="s">
        <v>136</v>
      </c>
    </row>
    <row r="1197" s="2" customFormat="1" ht="24.15" customHeight="1">
      <c r="A1197" s="38"/>
      <c r="B1197" s="39"/>
      <c r="C1197" s="215" t="s">
        <v>1548</v>
      </c>
      <c r="D1197" s="215" t="s">
        <v>139</v>
      </c>
      <c r="E1197" s="216" t="s">
        <v>1549</v>
      </c>
      <c r="F1197" s="217" t="s">
        <v>1550</v>
      </c>
      <c r="G1197" s="218" t="s">
        <v>151</v>
      </c>
      <c r="H1197" s="219">
        <v>0.089999999999999997</v>
      </c>
      <c r="I1197" s="220"/>
      <c r="J1197" s="221">
        <f>ROUND(I1197*H1197,2)</f>
        <v>0</v>
      </c>
      <c r="K1197" s="222"/>
      <c r="L1197" s="44"/>
      <c r="M1197" s="223" t="s">
        <v>1</v>
      </c>
      <c r="N1197" s="224" t="s">
        <v>39</v>
      </c>
      <c r="O1197" s="91"/>
      <c r="P1197" s="225">
        <f>O1197*H1197</f>
        <v>0</v>
      </c>
      <c r="Q1197" s="225">
        <v>0</v>
      </c>
      <c r="R1197" s="225">
        <f>Q1197*H1197</f>
        <v>0</v>
      </c>
      <c r="S1197" s="225">
        <v>0</v>
      </c>
      <c r="T1197" s="226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27" t="s">
        <v>277</v>
      </c>
      <c r="AT1197" s="227" t="s">
        <v>139</v>
      </c>
      <c r="AU1197" s="227" t="s">
        <v>144</v>
      </c>
      <c r="AY1197" s="17" t="s">
        <v>136</v>
      </c>
      <c r="BE1197" s="228">
        <f>IF(N1197="základní",J1197,0)</f>
        <v>0</v>
      </c>
      <c r="BF1197" s="228">
        <f>IF(N1197="snížená",J1197,0)</f>
        <v>0</v>
      </c>
      <c r="BG1197" s="228">
        <f>IF(N1197="zákl. přenesená",J1197,0)</f>
        <v>0</v>
      </c>
      <c r="BH1197" s="228">
        <f>IF(N1197="sníž. přenesená",J1197,0)</f>
        <v>0</v>
      </c>
      <c r="BI1197" s="228">
        <f>IF(N1197="nulová",J1197,0)</f>
        <v>0</v>
      </c>
      <c r="BJ1197" s="17" t="s">
        <v>144</v>
      </c>
      <c r="BK1197" s="228">
        <f>ROUND(I1197*H1197,2)</f>
        <v>0</v>
      </c>
      <c r="BL1197" s="17" t="s">
        <v>277</v>
      </c>
      <c r="BM1197" s="227" t="s">
        <v>1551</v>
      </c>
    </row>
    <row r="1198" s="2" customFormat="1" ht="33" customHeight="1">
      <c r="A1198" s="38"/>
      <c r="B1198" s="39"/>
      <c r="C1198" s="215" t="s">
        <v>1552</v>
      </c>
      <c r="D1198" s="215" t="s">
        <v>139</v>
      </c>
      <c r="E1198" s="216" t="s">
        <v>1553</v>
      </c>
      <c r="F1198" s="217" t="s">
        <v>1554</v>
      </c>
      <c r="G1198" s="218" t="s">
        <v>151</v>
      </c>
      <c r="H1198" s="219">
        <v>0.17999999999999999</v>
      </c>
      <c r="I1198" s="220"/>
      <c r="J1198" s="221">
        <f>ROUND(I1198*H1198,2)</f>
        <v>0</v>
      </c>
      <c r="K1198" s="222"/>
      <c r="L1198" s="44"/>
      <c r="M1198" s="223" t="s">
        <v>1</v>
      </c>
      <c r="N1198" s="224" t="s">
        <v>39</v>
      </c>
      <c r="O1198" s="91"/>
      <c r="P1198" s="225">
        <f>O1198*H1198</f>
        <v>0</v>
      </c>
      <c r="Q1198" s="225">
        <v>0</v>
      </c>
      <c r="R1198" s="225">
        <f>Q1198*H1198</f>
        <v>0</v>
      </c>
      <c r="S1198" s="225">
        <v>0</v>
      </c>
      <c r="T1198" s="226">
        <f>S1198*H1198</f>
        <v>0</v>
      </c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R1198" s="227" t="s">
        <v>277</v>
      </c>
      <c r="AT1198" s="227" t="s">
        <v>139</v>
      </c>
      <c r="AU1198" s="227" t="s">
        <v>144</v>
      </c>
      <c r="AY1198" s="17" t="s">
        <v>136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17" t="s">
        <v>144</v>
      </c>
      <c r="BK1198" s="228">
        <f>ROUND(I1198*H1198,2)</f>
        <v>0</v>
      </c>
      <c r="BL1198" s="17" t="s">
        <v>277</v>
      </c>
      <c r="BM1198" s="227" t="s">
        <v>1555</v>
      </c>
    </row>
    <row r="1199" s="14" customFormat="1">
      <c r="A1199" s="14"/>
      <c r="B1199" s="240"/>
      <c r="C1199" s="241"/>
      <c r="D1199" s="231" t="s">
        <v>146</v>
      </c>
      <c r="E1199" s="241"/>
      <c r="F1199" s="243" t="s">
        <v>1556</v>
      </c>
      <c r="G1199" s="241"/>
      <c r="H1199" s="244">
        <v>0.17999999999999999</v>
      </c>
      <c r="I1199" s="245"/>
      <c r="J1199" s="241"/>
      <c r="K1199" s="241"/>
      <c r="L1199" s="246"/>
      <c r="M1199" s="247"/>
      <c r="N1199" s="248"/>
      <c r="O1199" s="248"/>
      <c r="P1199" s="248"/>
      <c r="Q1199" s="248"/>
      <c r="R1199" s="248"/>
      <c r="S1199" s="248"/>
      <c r="T1199" s="249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0" t="s">
        <v>146</v>
      </c>
      <c r="AU1199" s="250" t="s">
        <v>144</v>
      </c>
      <c r="AV1199" s="14" t="s">
        <v>144</v>
      </c>
      <c r="AW1199" s="14" t="s">
        <v>4</v>
      </c>
      <c r="AX1199" s="14" t="s">
        <v>81</v>
      </c>
      <c r="AY1199" s="250" t="s">
        <v>136</v>
      </c>
    </row>
    <row r="1200" s="12" customFormat="1" ht="22.8" customHeight="1">
      <c r="A1200" s="12"/>
      <c r="B1200" s="199"/>
      <c r="C1200" s="200"/>
      <c r="D1200" s="201" t="s">
        <v>72</v>
      </c>
      <c r="E1200" s="213" t="s">
        <v>1557</v>
      </c>
      <c r="F1200" s="213" t="s">
        <v>1558</v>
      </c>
      <c r="G1200" s="200"/>
      <c r="H1200" s="200"/>
      <c r="I1200" s="203"/>
      <c r="J1200" s="214">
        <f>BK1200</f>
        <v>0</v>
      </c>
      <c r="K1200" s="200"/>
      <c r="L1200" s="205"/>
      <c r="M1200" s="206"/>
      <c r="N1200" s="207"/>
      <c r="O1200" s="207"/>
      <c r="P1200" s="208">
        <f>SUM(P1201:P1220)</f>
        <v>0</v>
      </c>
      <c r="Q1200" s="207"/>
      <c r="R1200" s="208">
        <f>SUM(R1201:R1220)</f>
        <v>0.010529999999999999</v>
      </c>
      <c r="S1200" s="207"/>
      <c r="T1200" s="209">
        <f>SUM(T1201:T1220)</f>
        <v>0.0042000000000000006</v>
      </c>
      <c r="U1200" s="12"/>
      <c r="V1200" s="12"/>
      <c r="W1200" s="12"/>
      <c r="X1200" s="12"/>
      <c r="Y1200" s="12"/>
      <c r="Z1200" s="12"/>
      <c r="AA1200" s="12"/>
      <c r="AB1200" s="12"/>
      <c r="AC1200" s="12"/>
      <c r="AD1200" s="12"/>
      <c r="AE1200" s="12"/>
      <c r="AR1200" s="210" t="s">
        <v>144</v>
      </c>
      <c r="AT1200" s="211" t="s">
        <v>72</v>
      </c>
      <c r="AU1200" s="211" t="s">
        <v>81</v>
      </c>
      <c r="AY1200" s="210" t="s">
        <v>136</v>
      </c>
      <c r="BK1200" s="212">
        <f>SUM(BK1201:BK1220)</f>
        <v>0</v>
      </c>
    </row>
    <row r="1201" s="2" customFormat="1" ht="24.15" customHeight="1">
      <c r="A1201" s="38"/>
      <c r="B1201" s="39"/>
      <c r="C1201" s="215" t="s">
        <v>1559</v>
      </c>
      <c r="D1201" s="215" t="s">
        <v>139</v>
      </c>
      <c r="E1201" s="216" t="s">
        <v>1560</v>
      </c>
      <c r="F1201" s="217" t="s">
        <v>1561</v>
      </c>
      <c r="G1201" s="218" t="s">
        <v>176</v>
      </c>
      <c r="H1201" s="219">
        <v>1</v>
      </c>
      <c r="I1201" s="220"/>
      <c r="J1201" s="221">
        <f>ROUND(I1201*H1201,2)</f>
        <v>0</v>
      </c>
      <c r="K1201" s="222"/>
      <c r="L1201" s="44"/>
      <c r="M1201" s="223" t="s">
        <v>1</v>
      </c>
      <c r="N1201" s="224" t="s">
        <v>39</v>
      </c>
      <c r="O1201" s="91"/>
      <c r="P1201" s="225">
        <f>O1201*H1201</f>
        <v>0</v>
      </c>
      <c r="Q1201" s="225">
        <v>0.00012999999999999999</v>
      </c>
      <c r="R1201" s="225">
        <f>Q1201*H1201</f>
        <v>0.00012999999999999999</v>
      </c>
      <c r="S1201" s="225">
        <v>0</v>
      </c>
      <c r="T1201" s="226">
        <f>S1201*H1201</f>
        <v>0</v>
      </c>
      <c r="U1201" s="38"/>
      <c r="V1201" s="38"/>
      <c r="W1201" s="38"/>
      <c r="X1201" s="38"/>
      <c r="Y1201" s="38"/>
      <c r="Z1201" s="38"/>
      <c r="AA1201" s="38"/>
      <c r="AB1201" s="38"/>
      <c r="AC1201" s="38"/>
      <c r="AD1201" s="38"/>
      <c r="AE1201" s="38"/>
      <c r="AR1201" s="227" t="s">
        <v>277</v>
      </c>
      <c r="AT1201" s="227" t="s">
        <v>139</v>
      </c>
      <c r="AU1201" s="227" t="s">
        <v>144</v>
      </c>
      <c r="AY1201" s="17" t="s">
        <v>136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17" t="s">
        <v>144</v>
      </c>
      <c r="BK1201" s="228">
        <f>ROUND(I1201*H1201,2)</f>
        <v>0</v>
      </c>
      <c r="BL1201" s="17" t="s">
        <v>277</v>
      </c>
      <c r="BM1201" s="227" t="s">
        <v>1562</v>
      </c>
    </row>
    <row r="1202" s="13" customFormat="1">
      <c r="A1202" s="13"/>
      <c r="B1202" s="229"/>
      <c r="C1202" s="230"/>
      <c r="D1202" s="231" t="s">
        <v>146</v>
      </c>
      <c r="E1202" s="232" t="s">
        <v>1</v>
      </c>
      <c r="F1202" s="233" t="s">
        <v>1563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146</v>
      </c>
      <c r="AU1202" s="239" t="s">
        <v>144</v>
      </c>
      <c r="AV1202" s="13" t="s">
        <v>81</v>
      </c>
      <c r="AW1202" s="13" t="s">
        <v>30</v>
      </c>
      <c r="AX1202" s="13" t="s">
        <v>73</v>
      </c>
      <c r="AY1202" s="239" t="s">
        <v>136</v>
      </c>
    </row>
    <row r="1203" s="14" customFormat="1">
      <c r="A1203" s="14"/>
      <c r="B1203" s="240"/>
      <c r="C1203" s="241"/>
      <c r="D1203" s="231" t="s">
        <v>146</v>
      </c>
      <c r="E1203" s="242" t="s">
        <v>1</v>
      </c>
      <c r="F1203" s="243" t="s">
        <v>81</v>
      </c>
      <c r="G1203" s="241"/>
      <c r="H1203" s="244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146</v>
      </c>
      <c r="AU1203" s="250" t="s">
        <v>144</v>
      </c>
      <c r="AV1203" s="14" t="s">
        <v>144</v>
      </c>
      <c r="AW1203" s="14" t="s">
        <v>30</v>
      </c>
      <c r="AX1203" s="14" t="s">
        <v>81</v>
      </c>
      <c r="AY1203" s="250" t="s">
        <v>136</v>
      </c>
    </row>
    <row r="1204" s="2" customFormat="1" ht="16.5" customHeight="1">
      <c r="A1204" s="38"/>
      <c r="B1204" s="39"/>
      <c r="C1204" s="262" t="s">
        <v>1564</v>
      </c>
      <c r="D1204" s="262" t="s">
        <v>160</v>
      </c>
      <c r="E1204" s="263" t="s">
        <v>1565</v>
      </c>
      <c r="F1204" s="264" t="s">
        <v>1566</v>
      </c>
      <c r="G1204" s="265" t="s">
        <v>170</v>
      </c>
      <c r="H1204" s="266">
        <v>1</v>
      </c>
      <c r="I1204" s="267"/>
      <c r="J1204" s="268">
        <f>ROUND(I1204*H1204,2)</f>
        <v>0</v>
      </c>
      <c r="K1204" s="269"/>
      <c r="L1204" s="270"/>
      <c r="M1204" s="271" t="s">
        <v>1</v>
      </c>
      <c r="N1204" s="272" t="s">
        <v>39</v>
      </c>
      <c r="O1204" s="91"/>
      <c r="P1204" s="225">
        <f>O1204*H1204</f>
        <v>0</v>
      </c>
      <c r="Q1204" s="225">
        <v>0.01</v>
      </c>
      <c r="R1204" s="225">
        <f>Q1204*H1204</f>
        <v>0.01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354</v>
      </c>
      <c r="AT1204" s="227" t="s">
        <v>160</v>
      </c>
      <c r="AU1204" s="227" t="s">
        <v>144</v>
      </c>
      <c r="AY1204" s="17" t="s">
        <v>136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144</v>
      </c>
      <c r="BK1204" s="228">
        <f>ROUND(I1204*H1204,2)</f>
        <v>0</v>
      </c>
      <c r="BL1204" s="17" t="s">
        <v>277</v>
      </c>
      <c r="BM1204" s="227" t="s">
        <v>1567</v>
      </c>
    </row>
    <row r="1205" s="2" customFormat="1" ht="24.15" customHeight="1">
      <c r="A1205" s="38"/>
      <c r="B1205" s="39"/>
      <c r="C1205" s="215" t="s">
        <v>1568</v>
      </c>
      <c r="D1205" s="215" t="s">
        <v>139</v>
      </c>
      <c r="E1205" s="216" t="s">
        <v>1569</v>
      </c>
      <c r="F1205" s="217" t="s">
        <v>1570</v>
      </c>
      <c r="G1205" s="218" t="s">
        <v>170</v>
      </c>
      <c r="H1205" s="219">
        <v>2</v>
      </c>
      <c r="I1205" s="220"/>
      <c r="J1205" s="221">
        <f>ROUND(I1205*H1205,2)</f>
        <v>0</v>
      </c>
      <c r="K1205" s="222"/>
      <c r="L1205" s="44"/>
      <c r="M1205" s="223" t="s">
        <v>1</v>
      </c>
      <c r="N1205" s="224" t="s">
        <v>39</v>
      </c>
      <c r="O1205" s="91"/>
      <c r="P1205" s="225">
        <f>O1205*H1205</f>
        <v>0</v>
      </c>
      <c r="Q1205" s="225">
        <v>0</v>
      </c>
      <c r="R1205" s="225">
        <f>Q1205*H1205</f>
        <v>0</v>
      </c>
      <c r="S1205" s="225">
        <v>0</v>
      </c>
      <c r="T1205" s="226">
        <f>S1205*H1205</f>
        <v>0</v>
      </c>
      <c r="U1205" s="38"/>
      <c r="V1205" s="38"/>
      <c r="W1205" s="38"/>
      <c r="X1205" s="38"/>
      <c r="Y1205" s="38"/>
      <c r="Z1205" s="38"/>
      <c r="AA1205" s="38"/>
      <c r="AB1205" s="38"/>
      <c r="AC1205" s="38"/>
      <c r="AD1205" s="38"/>
      <c r="AE1205" s="38"/>
      <c r="AR1205" s="227" t="s">
        <v>277</v>
      </c>
      <c r="AT1205" s="227" t="s">
        <v>139</v>
      </c>
      <c r="AU1205" s="227" t="s">
        <v>144</v>
      </c>
      <c r="AY1205" s="17" t="s">
        <v>136</v>
      </c>
      <c r="BE1205" s="228">
        <f>IF(N1205="základní",J1205,0)</f>
        <v>0</v>
      </c>
      <c r="BF1205" s="228">
        <f>IF(N1205="snížená",J1205,0)</f>
        <v>0</v>
      </c>
      <c r="BG1205" s="228">
        <f>IF(N1205="zákl. přenesená",J1205,0)</f>
        <v>0</v>
      </c>
      <c r="BH1205" s="228">
        <f>IF(N1205="sníž. přenesená",J1205,0)</f>
        <v>0</v>
      </c>
      <c r="BI1205" s="228">
        <f>IF(N1205="nulová",J1205,0)</f>
        <v>0</v>
      </c>
      <c r="BJ1205" s="17" t="s">
        <v>144</v>
      </c>
      <c r="BK1205" s="228">
        <f>ROUND(I1205*H1205,2)</f>
        <v>0</v>
      </c>
      <c r="BL1205" s="17" t="s">
        <v>277</v>
      </c>
      <c r="BM1205" s="227" t="s">
        <v>1571</v>
      </c>
    </row>
    <row r="1206" s="13" customFormat="1">
      <c r="A1206" s="13"/>
      <c r="B1206" s="229"/>
      <c r="C1206" s="230"/>
      <c r="D1206" s="231" t="s">
        <v>146</v>
      </c>
      <c r="E1206" s="232" t="s">
        <v>1</v>
      </c>
      <c r="F1206" s="233" t="s">
        <v>335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146</v>
      </c>
      <c r="AU1206" s="239" t="s">
        <v>144</v>
      </c>
      <c r="AV1206" s="13" t="s">
        <v>81</v>
      </c>
      <c r="AW1206" s="13" t="s">
        <v>30</v>
      </c>
      <c r="AX1206" s="13" t="s">
        <v>73</v>
      </c>
      <c r="AY1206" s="239" t="s">
        <v>136</v>
      </c>
    </row>
    <row r="1207" s="14" customFormat="1">
      <c r="A1207" s="14"/>
      <c r="B1207" s="240"/>
      <c r="C1207" s="241"/>
      <c r="D1207" s="231" t="s">
        <v>146</v>
      </c>
      <c r="E1207" s="242" t="s">
        <v>1</v>
      </c>
      <c r="F1207" s="243" t="s">
        <v>144</v>
      </c>
      <c r="G1207" s="241"/>
      <c r="H1207" s="244">
        <v>2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146</v>
      </c>
      <c r="AU1207" s="250" t="s">
        <v>144</v>
      </c>
      <c r="AV1207" s="14" t="s">
        <v>144</v>
      </c>
      <c r="AW1207" s="14" t="s">
        <v>30</v>
      </c>
      <c r="AX1207" s="14" t="s">
        <v>81</v>
      </c>
      <c r="AY1207" s="250" t="s">
        <v>136</v>
      </c>
    </row>
    <row r="1208" s="2" customFormat="1" ht="16.5" customHeight="1">
      <c r="A1208" s="38"/>
      <c r="B1208" s="39"/>
      <c r="C1208" s="262" t="s">
        <v>1572</v>
      </c>
      <c r="D1208" s="262" t="s">
        <v>160</v>
      </c>
      <c r="E1208" s="263" t="s">
        <v>1573</v>
      </c>
      <c r="F1208" s="264" t="s">
        <v>1574</v>
      </c>
      <c r="G1208" s="265" t="s">
        <v>170</v>
      </c>
      <c r="H1208" s="266">
        <v>2</v>
      </c>
      <c r="I1208" s="267"/>
      <c r="J1208" s="268">
        <f>ROUND(I1208*H1208,2)</f>
        <v>0</v>
      </c>
      <c r="K1208" s="269"/>
      <c r="L1208" s="270"/>
      <c r="M1208" s="271" t="s">
        <v>1</v>
      </c>
      <c r="N1208" s="272" t="s">
        <v>39</v>
      </c>
      <c r="O1208" s="91"/>
      <c r="P1208" s="225">
        <f>O1208*H1208</f>
        <v>0</v>
      </c>
      <c r="Q1208" s="225">
        <v>0.00020000000000000001</v>
      </c>
      <c r="R1208" s="225">
        <f>Q1208*H1208</f>
        <v>0.00040000000000000002</v>
      </c>
      <c r="S1208" s="225">
        <v>0</v>
      </c>
      <c r="T1208" s="226">
        <f>S1208*H1208</f>
        <v>0</v>
      </c>
      <c r="U1208" s="38"/>
      <c r="V1208" s="38"/>
      <c r="W1208" s="38"/>
      <c r="X1208" s="38"/>
      <c r="Y1208" s="38"/>
      <c r="Z1208" s="38"/>
      <c r="AA1208" s="38"/>
      <c r="AB1208" s="38"/>
      <c r="AC1208" s="38"/>
      <c r="AD1208" s="38"/>
      <c r="AE1208" s="38"/>
      <c r="AR1208" s="227" t="s">
        <v>354</v>
      </c>
      <c r="AT1208" s="227" t="s">
        <v>160</v>
      </c>
      <c r="AU1208" s="227" t="s">
        <v>144</v>
      </c>
      <c r="AY1208" s="17" t="s">
        <v>136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17" t="s">
        <v>144</v>
      </c>
      <c r="BK1208" s="228">
        <f>ROUND(I1208*H1208,2)</f>
        <v>0</v>
      </c>
      <c r="BL1208" s="17" t="s">
        <v>277</v>
      </c>
      <c r="BM1208" s="227" t="s">
        <v>1575</v>
      </c>
    </row>
    <row r="1209" s="2" customFormat="1" ht="24.15" customHeight="1">
      <c r="A1209" s="38"/>
      <c r="B1209" s="39"/>
      <c r="C1209" s="215" t="s">
        <v>1576</v>
      </c>
      <c r="D1209" s="215" t="s">
        <v>139</v>
      </c>
      <c r="E1209" s="216" t="s">
        <v>1577</v>
      </c>
      <c r="F1209" s="217" t="s">
        <v>1578</v>
      </c>
      <c r="G1209" s="218" t="s">
        <v>170</v>
      </c>
      <c r="H1209" s="219">
        <v>3</v>
      </c>
      <c r="I1209" s="220"/>
      <c r="J1209" s="221">
        <f>ROUND(I1209*H1209,2)</f>
        <v>0</v>
      </c>
      <c r="K1209" s="222"/>
      <c r="L1209" s="44"/>
      <c r="M1209" s="223" t="s">
        <v>1</v>
      </c>
      <c r="N1209" s="224" t="s">
        <v>39</v>
      </c>
      <c r="O1209" s="91"/>
      <c r="P1209" s="225">
        <f>O1209*H1209</f>
        <v>0</v>
      </c>
      <c r="Q1209" s="225">
        <v>0</v>
      </c>
      <c r="R1209" s="225">
        <f>Q1209*H1209</f>
        <v>0</v>
      </c>
      <c r="S1209" s="225">
        <v>0.00040000000000000002</v>
      </c>
      <c r="T1209" s="226">
        <f>S1209*H1209</f>
        <v>0.0012000000000000001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277</v>
      </c>
      <c r="AT1209" s="227" t="s">
        <v>139</v>
      </c>
      <c r="AU1209" s="227" t="s">
        <v>144</v>
      </c>
      <c r="AY1209" s="17" t="s">
        <v>136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144</v>
      </c>
      <c r="BK1209" s="228">
        <f>ROUND(I1209*H1209,2)</f>
        <v>0</v>
      </c>
      <c r="BL1209" s="17" t="s">
        <v>277</v>
      </c>
      <c r="BM1209" s="227" t="s">
        <v>1579</v>
      </c>
    </row>
    <row r="1210" s="13" customFormat="1">
      <c r="A1210" s="13"/>
      <c r="B1210" s="229"/>
      <c r="C1210" s="230"/>
      <c r="D1210" s="231" t="s">
        <v>146</v>
      </c>
      <c r="E1210" s="232" t="s">
        <v>1</v>
      </c>
      <c r="F1210" s="233" t="s">
        <v>335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146</v>
      </c>
      <c r="AU1210" s="239" t="s">
        <v>144</v>
      </c>
      <c r="AV1210" s="13" t="s">
        <v>81</v>
      </c>
      <c r="AW1210" s="13" t="s">
        <v>30</v>
      </c>
      <c r="AX1210" s="13" t="s">
        <v>73</v>
      </c>
      <c r="AY1210" s="239" t="s">
        <v>136</v>
      </c>
    </row>
    <row r="1211" s="14" customFormat="1">
      <c r="A1211" s="14"/>
      <c r="B1211" s="240"/>
      <c r="C1211" s="241"/>
      <c r="D1211" s="231" t="s">
        <v>146</v>
      </c>
      <c r="E1211" s="242" t="s">
        <v>1</v>
      </c>
      <c r="F1211" s="243" t="s">
        <v>144</v>
      </c>
      <c r="G1211" s="241"/>
      <c r="H1211" s="244">
        <v>2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146</v>
      </c>
      <c r="AU1211" s="250" t="s">
        <v>144</v>
      </c>
      <c r="AV1211" s="14" t="s">
        <v>144</v>
      </c>
      <c r="AW1211" s="14" t="s">
        <v>30</v>
      </c>
      <c r="AX1211" s="14" t="s">
        <v>73</v>
      </c>
      <c r="AY1211" s="250" t="s">
        <v>136</v>
      </c>
    </row>
    <row r="1212" s="13" customFormat="1">
      <c r="A1212" s="13"/>
      <c r="B1212" s="229"/>
      <c r="C1212" s="230"/>
      <c r="D1212" s="231" t="s">
        <v>146</v>
      </c>
      <c r="E1212" s="232" t="s">
        <v>1</v>
      </c>
      <c r="F1212" s="233" t="s">
        <v>364</v>
      </c>
      <c r="G1212" s="230"/>
      <c r="H1212" s="232" t="s">
        <v>1</v>
      </c>
      <c r="I1212" s="234"/>
      <c r="J1212" s="230"/>
      <c r="K1212" s="230"/>
      <c r="L1212" s="235"/>
      <c r="M1212" s="236"/>
      <c r="N1212" s="237"/>
      <c r="O1212" s="237"/>
      <c r="P1212" s="237"/>
      <c r="Q1212" s="237"/>
      <c r="R1212" s="237"/>
      <c r="S1212" s="237"/>
      <c r="T1212" s="238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39" t="s">
        <v>146</v>
      </c>
      <c r="AU1212" s="239" t="s">
        <v>144</v>
      </c>
      <c r="AV1212" s="13" t="s">
        <v>81</v>
      </c>
      <c r="AW1212" s="13" t="s">
        <v>30</v>
      </c>
      <c r="AX1212" s="13" t="s">
        <v>73</v>
      </c>
      <c r="AY1212" s="239" t="s">
        <v>136</v>
      </c>
    </row>
    <row r="1213" s="14" customFormat="1">
      <c r="A1213" s="14"/>
      <c r="B1213" s="240"/>
      <c r="C1213" s="241"/>
      <c r="D1213" s="231" t="s">
        <v>146</v>
      </c>
      <c r="E1213" s="242" t="s">
        <v>1</v>
      </c>
      <c r="F1213" s="243" t="s">
        <v>81</v>
      </c>
      <c r="G1213" s="241"/>
      <c r="H1213" s="244">
        <v>1</v>
      </c>
      <c r="I1213" s="245"/>
      <c r="J1213" s="241"/>
      <c r="K1213" s="241"/>
      <c r="L1213" s="246"/>
      <c r="M1213" s="247"/>
      <c r="N1213" s="248"/>
      <c r="O1213" s="248"/>
      <c r="P1213" s="248"/>
      <c r="Q1213" s="248"/>
      <c r="R1213" s="248"/>
      <c r="S1213" s="248"/>
      <c r="T1213" s="249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0" t="s">
        <v>146</v>
      </c>
      <c r="AU1213" s="250" t="s">
        <v>144</v>
      </c>
      <c r="AV1213" s="14" t="s">
        <v>144</v>
      </c>
      <c r="AW1213" s="14" t="s">
        <v>30</v>
      </c>
      <c r="AX1213" s="14" t="s">
        <v>73</v>
      </c>
      <c r="AY1213" s="250" t="s">
        <v>136</v>
      </c>
    </row>
    <row r="1214" s="15" customFormat="1">
      <c r="A1214" s="15"/>
      <c r="B1214" s="251"/>
      <c r="C1214" s="252"/>
      <c r="D1214" s="231" t="s">
        <v>146</v>
      </c>
      <c r="E1214" s="253" t="s">
        <v>1</v>
      </c>
      <c r="F1214" s="254" t="s">
        <v>159</v>
      </c>
      <c r="G1214" s="252"/>
      <c r="H1214" s="255">
        <v>3</v>
      </c>
      <c r="I1214" s="256"/>
      <c r="J1214" s="252"/>
      <c r="K1214" s="252"/>
      <c r="L1214" s="257"/>
      <c r="M1214" s="258"/>
      <c r="N1214" s="259"/>
      <c r="O1214" s="259"/>
      <c r="P1214" s="259"/>
      <c r="Q1214" s="259"/>
      <c r="R1214" s="259"/>
      <c r="S1214" s="259"/>
      <c r="T1214" s="260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1" t="s">
        <v>146</v>
      </c>
      <c r="AU1214" s="261" t="s">
        <v>144</v>
      </c>
      <c r="AV1214" s="15" t="s">
        <v>143</v>
      </c>
      <c r="AW1214" s="15" t="s">
        <v>30</v>
      </c>
      <c r="AX1214" s="15" t="s">
        <v>81</v>
      </c>
      <c r="AY1214" s="261" t="s">
        <v>136</v>
      </c>
    </row>
    <row r="1215" s="2" customFormat="1" ht="24.15" customHeight="1">
      <c r="A1215" s="38"/>
      <c r="B1215" s="39"/>
      <c r="C1215" s="215" t="s">
        <v>1580</v>
      </c>
      <c r="D1215" s="215" t="s">
        <v>139</v>
      </c>
      <c r="E1215" s="216" t="s">
        <v>1581</v>
      </c>
      <c r="F1215" s="217" t="s">
        <v>1582</v>
      </c>
      <c r="G1215" s="218" t="s">
        <v>1583</v>
      </c>
      <c r="H1215" s="219">
        <v>3</v>
      </c>
      <c r="I1215" s="220"/>
      <c r="J1215" s="221">
        <f>ROUND(I1215*H1215,2)</f>
        <v>0</v>
      </c>
      <c r="K1215" s="222"/>
      <c r="L1215" s="44"/>
      <c r="M1215" s="223" t="s">
        <v>1</v>
      </c>
      <c r="N1215" s="224" t="s">
        <v>39</v>
      </c>
      <c r="O1215" s="91"/>
      <c r="P1215" s="225">
        <f>O1215*H1215</f>
        <v>0</v>
      </c>
      <c r="Q1215" s="225">
        <v>0</v>
      </c>
      <c r="R1215" s="225">
        <f>Q1215*H1215</f>
        <v>0</v>
      </c>
      <c r="S1215" s="225">
        <v>0.001</v>
      </c>
      <c r="T1215" s="226">
        <f>S1215*H1215</f>
        <v>0.0030000000000000001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27" t="s">
        <v>277</v>
      </c>
      <c r="AT1215" s="227" t="s">
        <v>139</v>
      </c>
      <c r="AU1215" s="227" t="s">
        <v>144</v>
      </c>
      <c r="AY1215" s="17" t="s">
        <v>136</v>
      </c>
      <c r="BE1215" s="228">
        <f>IF(N1215="základní",J1215,0)</f>
        <v>0</v>
      </c>
      <c r="BF1215" s="228">
        <f>IF(N1215="snížená",J1215,0)</f>
        <v>0</v>
      </c>
      <c r="BG1215" s="228">
        <f>IF(N1215="zákl. přenesená",J1215,0)</f>
        <v>0</v>
      </c>
      <c r="BH1215" s="228">
        <f>IF(N1215="sníž. přenesená",J1215,0)</f>
        <v>0</v>
      </c>
      <c r="BI1215" s="228">
        <f>IF(N1215="nulová",J1215,0)</f>
        <v>0</v>
      </c>
      <c r="BJ1215" s="17" t="s">
        <v>144</v>
      </c>
      <c r="BK1215" s="228">
        <f>ROUND(I1215*H1215,2)</f>
        <v>0</v>
      </c>
      <c r="BL1215" s="17" t="s">
        <v>277</v>
      </c>
      <c r="BM1215" s="227" t="s">
        <v>1584</v>
      </c>
    </row>
    <row r="1216" s="13" customFormat="1">
      <c r="A1216" s="13"/>
      <c r="B1216" s="229"/>
      <c r="C1216" s="230"/>
      <c r="D1216" s="231" t="s">
        <v>146</v>
      </c>
      <c r="E1216" s="232" t="s">
        <v>1</v>
      </c>
      <c r="F1216" s="233" t="s">
        <v>1585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146</v>
      </c>
      <c r="AU1216" s="239" t="s">
        <v>144</v>
      </c>
      <c r="AV1216" s="13" t="s">
        <v>81</v>
      </c>
      <c r="AW1216" s="13" t="s">
        <v>30</v>
      </c>
      <c r="AX1216" s="13" t="s">
        <v>73</v>
      </c>
      <c r="AY1216" s="239" t="s">
        <v>136</v>
      </c>
    </row>
    <row r="1217" s="14" customFormat="1">
      <c r="A1217" s="14"/>
      <c r="B1217" s="240"/>
      <c r="C1217" s="241"/>
      <c r="D1217" s="231" t="s">
        <v>146</v>
      </c>
      <c r="E1217" s="242" t="s">
        <v>1</v>
      </c>
      <c r="F1217" s="243" t="s">
        <v>137</v>
      </c>
      <c r="G1217" s="241"/>
      <c r="H1217" s="244">
        <v>3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146</v>
      </c>
      <c r="AU1217" s="250" t="s">
        <v>144</v>
      </c>
      <c r="AV1217" s="14" t="s">
        <v>144</v>
      </c>
      <c r="AW1217" s="14" t="s">
        <v>30</v>
      </c>
      <c r="AX1217" s="14" t="s">
        <v>81</v>
      </c>
      <c r="AY1217" s="250" t="s">
        <v>136</v>
      </c>
    </row>
    <row r="1218" s="2" customFormat="1" ht="24.15" customHeight="1">
      <c r="A1218" s="38"/>
      <c r="B1218" s="39"/>
      <c r="C1218" s="215" t="s">
        <v>1586</v>
      </c>
      <c r="D1218" s="215" t="s">
        <v>139</v>
      </c>
      <c r="E1218" s="216" t="s">
        <v>1587</v>
      </c>
      <c r="F1218" s="217" t="s">
        <v>1588</v>
      </c>
      <c r="G1218" s="218" t="s">
        <v>151</v>
      </c>
      <c r="H1218" s="219">
        <v>0.010999999999999999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277</v>
      </c>
      <c r="AT1218" s="227" t="s">
        <v>139</v>
      </c>
      <c r="AU1218" s="227" t="s">
        <v>144</v>
      </c>
      <c r="AY1218" s="17" t="s">
        <v>136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144</v>
      </c>
      <c r="BK1218" s="228">
        <f>ROUND(I1218*H1218,2)</f>
        <v>0</v>
      </c>
      <c r="BL1218" s="17" t="s">
        <v>277</v>
      </c>
      <c r="BM1218" s="227" t="s">
        <v>1589</v>
      </c>
    </row>
    <row r="1219" s="2" customFormat="1" ht="33" customHeight="1">
      <c r="A1219" s="38"/>
      <c r="B1219" s="39"/>
      <c r="C1219" s="215" t="s">
        <v>1590</v>
      </c>
      <c r="D1219" s="215" t="s">
        <v>139</v>
      </c>
      <c r="E1219" s="216" t="s">
        <v>1591</v>
      </c>
      <c r="F1219" s="217" t="s">
        <v>1592</v>
      </c>
      <c r="G1219" s="218" t="s">
        <v>151</v>
      </c>
      <c r="H1219" s="219">
        <v>0.021999999999999999</v>
      </c>
      <c r="I1219" s="220"/>
      <c r="J1219" s="221">
        <f>ROUND(I1219*H1219,2)</f>
        <v>0</v>
      </c>
      <c r="K1219" s="222"/>
      <c r="L1219" s="44"/>
      <c r="M1219" s="223" t="s">
        <v>1</v>
      </c>
      <c r="N1219" s="224" t="s">
        <v>39</v>
      </c>
      <c r="O1219" s="91"/>
      <c r="P1219" s="225">
        <f>O1219*H1219</f>
        <v>0</v>
      </c>
      <c r="Q1219" s="225">
        <v>0</v>
      </c>
      <c r="R1219" s="225">
        <f>Q1219*H1219</f>
        <v>0</v>
      </c>
      <c r="S1219" s="225">
        <v>0</v>
      </c>
      <c r="T1219" s="226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27" t="s">
        <v>277</v>
      </c>
      <c r="AT1219" s="227" t="s">
        <v>139</v>
      </c>
      <c r="AU1219" s="227" t="s">
        <v>144</v>
      </c>
      <c r="AY1219" s="17" t="s">
        <v>136</v>
      </c>
      <c r="BE1219" s="228">
        <f>IF(N1219="základní",J1219,0)</f>
        <v>0</v>
      </c>
      <c r="BF1219" s="228">
        <f>IF(N1219="snížená",J1219,0)</f>
        <v>0</v>
      </c>
      <c r="BG1219" s="228">
        <f>IF(N1219="zákl. přenesená",J1219,0)</f>
        <v>0</v>
      </c>
      <c r="BH1219" s="228">
        <f>IF(N1219="sníž. přenesená",J1219,0)</f>
        <v>0</v>
      </c>
      <c r="BI1219" s="228">
        <f>IF(N1219="nulová",J1219,0)</f>
        <v>0</v>
      </c>
      <c r="BJ1219" s="17" t="s">
        <v>144</v>
      </c>
      <c r="BK1219" s="228">
        <f>ROUND(I1219*H1219,2)</f>
        <v>0</v>
      </c>
      <c r="BL1219" s="17" t="s">
        <v>277</v>
      </c>
      <c r="BM1219" s="227" t="s">
        <v>1593</v>
      </c>
    </row>
    <row r="1220" s="14" customFormat="1">
      <c r="A1220" s="14"/>
      <c r="B1220" s="240"/>
      <c r="C1220" s="241"/>
      <c r="D1220" s="231" t="s">
        <v>146</v>
      </c>
      <c r="E1220" s="241"/>
      <c r="F1220" s="243" t="s">
        <v>1594</v>
      </c>
      <c r="G1220" s="241"/>
      <c r="H1220" s="244">
        <v>0.021999999999999999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146</v>
      </c>
      <c r="AU1220" s="250" t="s">
        <v>144</v>
      </c>
      <c r="AV1220" s="14" t="s">
        <v>144</v>
      </c>
      <c r="AW1220" s="14" t="s">
        <v>4</v>
      </c>
      <c r="AX1220" s="14" t="s">
        <v>81</v>
      </c>
      <c r="AY1220" s="250" t="s">
        <v>136</v>
      </c>
    </row>
    <row r="1221" s="12" customFormat="1" ht="22.8" customHeight="1">
      <c r="A1221" s="12"/>
      <c r="B1221" s="199"/>
      <c r="C1221" s="200"/>
      <c r="D1221" s="201" t="s">
        <v>72</v>
      </c>
      <c r="E1221" s="213" t="s">
        <v>1595</v>
      </c>
      <c r="F1221" s="213" t="s">
        <v>1596</v>
      </c>
      <c r="G1221" s="200"/>
      <c r="H1221" s="200"/>
      <c r="I1221" s="203"/>
      <c r="J1221" s="214">
        <f>BK1221</f>
        <v>0</v>
      </c>
      <c r="K1221" s="200"/>
      <c r="L1221" s="205"/>
      <c r="M1221" s="206"/>
      <c r="N1221" s="207"/>
      <c r="O1221" s="207"/>
      <c r="P1221" s="208">
        <f>SUM(P1222:P1265)</f>
        <v>0</v>
      </c>
      <c r="Q1221" s="207"/>
      <c r="R1221" s="208">
        <f>SUM(R1222:R1265)</f>
        <v>0.18662204999999996</v>
      </c>
      <c r="S1221" s="207"/>
      <c r="T1221" s="209">
        <f>SUM(T1222:T1265)</f>
        <v>0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10" t="s">
        <v>144</v>
      </c>
      <c r="AT1221" s="211" t="s">
        <v>72</v>
      </c>
      <c r="AU1221" s="211" t="s">
        <v>81</v>
      </c>
      <c r="AY1221" s="210" t="s">
        <v>136</v>
      </c>
      <c r="BK1221" s="212">
        <f>SUM(BK1222:BK1265)</f>
        <v>0</v>
      </c>
    </row>
    <row r="1222" s="2" customFormat="1" ht="16.5" customHeight="1">
      <c r="A1222" s="38"/>
      <c r="B1222" s="39"/>
      <c r="C1222" s="215" t="s">
        <v>1597</v>
      </c>
      <c r="D1222" s="215" t="s">
        <v>139</v>
      </c>
      <c r="E1222" s="216" t="s">
        <v>1598</v>
      </c>
      <c r="F1222" s="217" t="s">
        <v>1599</v>
      </c>
      <c r="G1222" s="218" t="s">
        <v>176</v>
      </c>
      <c r="H1222" s="219">
        <v>3.7189999999999999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</v>
      </c>
      <c r="R1222" s="225">
        <f>Q1222*H1222</f>
        <v>0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277</v>
      </c>
      <c r="AT1222" s="227" t="s">
        <v>139</v>
      </c>
      <c r="AU1222" s="227" t="s">
        <v>144</v>
      </c>
      <c r="AY1222" s="17" t="s">
        <v>136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144</v>
      </c>
      <c r="BK1222" s="228">
        <f>ROUND(I1222*H1222,2)</f>
        <v>0</v>
      </c>
      <c r="BL1222" s="17" t="s">
        <v>277</v>
      </c>
      <c r="BM1222" s="227" t="s">
        <v>1600</v>
      </c>
    </row>
    <row r="1223" s="13" customFormat="1">
      <c r="A1223" s="13"/>
      <c r="B1223" s="229"/>
      <c r="C1223" s="230"/>
      <c r="D1223" s="231" t="s">
        <v>146</v>
      </c>
      <c r="E1223" s="232" t="s">
        <v>1</v>
      </c>
      <c r="F1223" s="233" t="s">
        <v>216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146</v>
      </c>
      <c r="AU1223" s="239" t="s">
        <v>144</v>
      </c>
      <c r="AV1223" s="13" t="s">
        <v>81</v>
      </c>
      <c r="AW1223" s="13" t="s">
        <v>30</v>
      </c>
      <c r="AX1223" s="13" t="s">
        <v>73</v>
      </c>
      <c r="AY1223" s="239" t="s">
        <v>136</v>
      </c>
    </row>
    <row r="1224" s="14" customFormat="1">
      <c r="A1224" s="14"/>
      <c r="B1224" s="240"/>
      <c r="C1224" s="241"/>
      <c r="D1224" s="231" t="s">
        <v>146</v>
      </c>
      <c r="E1224" s="242" t="s">
        <v>1</v>
      </c>
      <c r="F1224" s="243" t="s">
        <v>217</v>
      </c>
      <c r="G1224" s="241"/>
      <c r="H1224" s="244">
        <v>3.7189999999999999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146</v>
      </c>
      <c r="AU1224" s="250" t="s">
        <v>144</v>
      </c>
      <c r="AV1224" s="14" t="s">
        <v>144</v>
      </c>
      <c r="AW1224" s="14" t="s">
        <v>30</v>
      </c>
      <c r="AX1224" s="14" t="s">
        <v>73</v>
      </c>
      <c r="AY1224" s="250" t="s">
        <v>136</v>
      </c>
    </row>
    <row r="1225" s="15" customFormat="1">
      <c r="A1225" s="15"/>
      <c r="B1225" s="251"/>
      <c r="C1225" s="252"/>
      <c r="D1225" s="231" t="s">
        <v>146</v>
      </c>
      <c r="E1225" s="253" t="s">
        <v>1</v>
      </c>
      <c r="F1225" s="254" t="s">
        <v>159</v>
      </c>
      <c r="G1225" s="252"/>
      <c r="H1225" s="255">
        <v>3.7189999999999999</v>
      </c>
      <c r="I1225" s="256"/>
      <c r="J1225" s="252"/>
      <c r="K1225" s="252"/>
      <c r="L1225" s="257"/>
      <c r="M1225" s="258"/>
      <c r="N1225" s="259"/>
      <c r="O1225" s="259"/>
      <c r="P1225" s="259"/>
      <c r="Q1225" s="259"/>
      <c r="R1225" s="259"/>
      <c r="S1225" s="259"/>
      <c r="T1225" s="260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61" t="s">
        <v>146</v>
      </c>
      <c r="AU1225" s="261" t="s">
        <v>144</v>
      </c>
      <c r="AV1225" s="15" t="s">
        <v>143</v>
      </c>
      <c r="AW1225" s="15" t="s">
        <v>30</v>
      </c>
      <c r="AX1225" s="15" t="s">
        <v>81</v>
      </c>
      <c r="AY1225" s="261" t="s">
        <v>136</v>
      </c>
    </row>
    <row r="1226" s="2" customFormat="1" ht="16.5" customHeight="1">
      <c r="A1226" s="38"/>
      <c r="B1226" s="39"/>
      <c r="C1226" s="215" t="s">
        <v>1601</v>
      </c>
      <c r="D1226" s="215" t="s">
        <v>139</v>
      </c>
      <c r="E1226" s="216" t="s">
        <v>1602</v>
      </c>
      <c r="F1226" s="217" t="s">
        <v>1603</v>
      </c>
      <c r="G1226" s="218" t="s">
        <v>176</v>
      </c>
      <c r="H1226" s="219">
        <v>3.7189999999999999</v>
      </c>
      <c r="I1226" s="220"/>
      <c r="J1226" s="221">
        <f>ROUND(I1226*H1226,2)</f>
        <v>0</v>
      </c>
      <c r="K1226" s="222"/>
      <c r="L1226" s="44"/>
      <c r="M1226" s="223" t="s">
        <v>1</v>
      </c>
      <c r="N1226" s="224" t="s">
        <v>39</v>
      </c>
      <c r="O1226" s="91"/>
      <c r="P1226" s="225">
        <f>O1226*H1226</f>
        <v>0</v>
      </c>
      <c r="Q1226" s="225">
        <v>0.00029999999999999997</v>
      </c>
      <c r="R1226" s="225">
        <f>Q1226*H1226</f>
        <v>0.0011156999999999999</v>
      </c>
      <c r="S1226" s="225">
        <v>0</v>
      </c>
      <c r="T1226" s="226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27" t="s">
        <v>277</v>
      </c>
      <c r="AT1226" s="227" t="s">
        <v>139</v>
      </c>
      <c r="AU1226" s="227" t="s">
        <v>144</v>
      </c>
      <c r="AY1226" s="17" t="s">
        <v>136</v>
      </c>
      <c r="BE1226" s="228">
        <f>IF(N1226="základní",J1226,0)</f>
        <v>0</v>
      </c>
      <c r="BF1226" s="228">
        <f>IF(N1226="snížená",J1226,0)</f>
        <v>0</v>
      </c>
      <c r="BG1226" s="228">
        <f>IF(N1226="zákl. přenesená",J1226,0)</f>
        <v>0</v>
      </c>
      <c r="BH1226" s="228">
        <f>IF(N1226="sníž. přenesená",J1226,0)</f>
        <v>0</v>
      </c>
      <c r="BI1226" s="228">
        <f>IF(N1226="nulová",J1226,0)</f>
        <v>0</v>
      </c>
      <c r="BJ1226" s="17" t="s">
        <v>144</v>
      </c>
      <c r="BK1226" s="228">
        <f>ROUND(I1226*H1226,2)</f>
        <v>0</v>
      </c>
      <c r="BL1226" s="17" t="s">
        <v>277</v>
      </c>
      <c r="BM1226" s="227" t="s">
        <v>1604</v>
      </c>
    </row>
    <row r="1227" s="13" customFormat="1">
      <c r="A1227" s="13"/>
      <c r="B1227" s="229"/>
      <c r="C1227" s="230"/>
      <c r="D1227" s="231" t="s">
        <v>146</v>
      </c>
      <c r="E1227" s="232" t="s">
        <v>1</v>
      </c>
      <c r="F1227" s="233" t="s">
        <v>216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146</v>
      </c>
      <c r="AU1227" s="239" t="s">
        <v>144</v>
      </c>
      <c r="AV1227" s="13" t="s">
        <v>81</v>
      </c>
      <c r="AW1227" s="13" t="s">
        <v>30</v>
      </c>
      <c r="AX1227" s="13" t="s">
        <v>73</v>
      </c>
      <c r="AY1227" s="239" t="s">
        <v>136</v>
      </c>
    </row>
    <row r="1228" s="14" customFormat="1">
      <c r="A1228" s="14"/>
      <c r="B1228" s="240"/>
      <c r="C1228" s="241"/>
      <c r="D1228" s="231" t="s">
        <v>146</v>
      </c>
      <c r="E1228" s="242" t="s">
        <v>1</v>
      </c>
      <c r="F1228" s="243" t="s">
        <v>217</v>
      </c>
      <c r="G1228" s="241"/>
      <c r="H1228" s="244">
        <v>3.7189999999999999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146</v>
      </c>
      <c r="AU1228" s="250" t="s">
        <v>144</v>
      </c>
      <c r="AV1228" s="14" t="s">
        <v>144</v>
      </c>
      <c r="AW1228" s="14" t="s">
        <v>30</v>
      </c>
      <c r="AX1228" s="14" t="s">
        <v>73</v>
      </c>
      <c r="AY1228" s="250" t="s">
        <v>136</v>
      </c>
    </row>
    <row r="1229" s="15" customFormat="1">
      <c r="A1229" s="15"/>
      <c r="B1229" s="251"/>
      <c r="C1229" s="252"/>
      <c r="D1229" s="231" t="s">
        <v>146</v>
      </c>
      <c r="E1229" s="253" t="s">
        <v>1</v>
      </c>
      <c r="F1229" s="254" t="s">
        <v>159</v>
      </c>
      <c r="G1229" s="252"/>
      <c r="H1229" s="255">
        <v>3.7189999999999999</v>
      </c>
      <c r="I1229" s="256"/>
      <c r="J1229" s="252"/>
      <c r="K1229" s="252"/>
      <c r="L1229" s="257"/>
      <c r="M1229" s="258"/>
      <c r="N1229" s="259"/>
      <c r="O1229" s="259"/>
      <c r="P1229" s="259"/>
      <c r="Q1229" s="259"/>
      <c r="R1229" s="259"/>
      <c r="S1229" s="259"/>
      <c r="T1229" s="260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1" t="s">
        <v>146</v>
      </c>
      <c r="AU1229" s="261" t="s">
        <v>144</v>
      </c>
      <c r="AV1229" s="15" t="s">
        <v>143</v>
      </c>
      <c r="AW1229" s="15" t="s">
        <v>30</v>
      </c>
      <c r="AX1229" s="15" t="s">
        <v>81</v>
      </c>
      <c r="AY1229" s="261" t="s">
        <v>136</v>
      </c>
    </row>
    <row r="1230" s="2" customFormat="1" ht="24.15" customHeight="1">
      <c r="A1230" s="38"/>
      <c r="B1230" s="39"/>
      <c r="C1230" s="215" t="s">
        <v>1605</v>
      </c>
      <c r="D1230" s="215" t="s">
        <v>139</v>
      </c>
      <c r="E1230" s="216" t="s">
        <v>1606</v>
      </c>
      <c r="F1230" s="217" t="s">
        <v>1607</v>
      </c>
      <c r="G1230" s="218" t="s">
        <v>176</v>
      </c>
      <c r="H1230" s="219">
        <v>3.7189999999999999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0.0074999999999999997</v>
      </c>
      <c r="R1230" s="225">
        <f>Q1230*H1230</f>
        <v>0.027892499999999997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277</v>
      </c>
      <c r="AT1230" s="227" t="s">
        <v>139</v>
      </c>
      <c r="AU1230" s="227" t="s">
        <v>144</v>
      </c>
      <c r="AY1230" s="17" t="s">
        <v>136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144</v>
      </c>
      <c r="BK1230" s="228">
        <f>ROUND(I1230*H1230,2)</f>
        <v>0</v>
      </c>
      <c r="BL1230" s="17" t="s">
        <v>277</v>
      </c>
      <c r="BM1230" s="227" t="s">
        <v>1608</v>
      </c>
    </row>
    <row r="1231" s="13" customFormat="1">
      <c r="A1231" s="13"/>
      <c r="B1231" s="229"/>
      <c r="C1231" s="230"/>
      <c r="D1231" s="231" t="s">
        <v>146</v>
      </c>
      <c r="E1231" s="232" t="s">
        <v>1</v>
      </c>
      <c r="F1231" s="233" t="s">
        <v>216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146</v>
      </c>
      <c r="AU1231" s="239" t="s">
        <v>144</v>
      </c>
      <c r="AV1231" s="13" t="s">
        <v>81</v>
      </c>
      <c r="AW1231" s="13" t="s">
        <v>30</v>
      </c>
      <c r="AX1231" s="13" t="s">
        <v>73</v>
      </c>
      <c r="AY1231" s="239" t="s">
        <v>136</v>
      </c>
    </row>
    <row r="1232" s="14" customFormat="1">
      <c r="A1232" s="14"/>
      <c r="B1232" s="240"/>
      <c r="C1232" s="241"/>
      <c r="D1232" s="231" t="s">
        <v>146</v>
      </c>
      <c r="E1232" s="242" t="s">
        <v>1</v>
      </c>
      <c r="F1232" s="243" t="s">
        <v>217</v>
      </c>
      <c r="G1232" s="241"/>
      <c r="H1232" s="244">
        <v>3.7189999999999999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146</v>
      </c>
      <c r="AU1232" s="250" t="s">
        <v>144</v>
      </c>
      <c r="AV1232" s="14" t="s">
        <v>144</v>
      </c>
      <c r="AW1232" s="14" t="s">
        <v>30</v>
      </c>
      <c r="AX1232" s="14" t="s">
        <v>73</v>
      </c>
      <c r="AY1232" s="250" t="s">
        <v>136</v>
      </c>
    </row>
    <row r="1233" s="15" customFormat="1">
      <c r="A1233" s="15"/>
      <c r="B1233" s="251"/>
      <c r="C1233" s="252"/>
      <c r="D1233" s="231" t="s">
        <v>146</v>
      </c>
      <c r="E1233" s="253" t="s">
        <v>1</v>
      </c>
      <c r="F1233" s="254" t="s">
        <v>159</v>
      </c>
      <c r="G1233" s="252"/>
      <c r="H1233" s="255">
        <v>3.7189999999999999</v>
      </c>
      <c r="I1233" s="256"/>
      <c r="J1233" s="252"/>
      <c r="K1233" s="252"/>
      <c r="L1233" s="257"/>
      <c r="M1233" s="258"/>
      <c r="N1233" s="259"/>
      <c r="O1233" s="259"/>
      <c r="P1233" s="259"/>
      <c r="Q1233" s="259"/>
      <c r="R1233" s="259"/>
      <c r="S1233" s="259"/>
      <c r="T1233" s="260"/>
      <c r="U1233" s="15"/>
      <c r="V1233" s="15"/>
      <c r="W1233" s="15"/>
      <c r="X1233" s="15"/>
      <c r="Y1233" s="15"/>
      <c r="Z1233" s="15"/>
      <c r="AA1233" s="15"/>
      <c r="AB1233" s="15"/>
      <c r="AC1233" s="15"/>
      <c r="AD1233" s="15"/>
      <c r="AE1233" s="15"/>
      <c r="AT1233" s="261" t="s">
        <v>146</v>
      </c>
      <c r="AU1233" s="261" t="s">
        <v>144</v>
      </c>
      <c r="AV1233" s="15" t="s">
        <v>143</v>
      </c>
      <c r="AW1233" s="15" t="s">
        <v>30</v>
      </c>
      <c r="AX1233" s="15" t="s">
        <v>81</v>
      </c>
      <c r="AY1233" s="261" t="s">
        <v>136</v>
      </c>
    </row>
    <row r="1234" s="2" customFormat="1" ht="37.8" customHeight="1">
      <c r="A1234" s="38"/>
      <c r="B1234" s="39"/>
      <c r="C1234" s="215" t="s">
        <v>1609</v>
      </c>
      <c r="D1234" s="215" t="s">
        <v>139</v>
      </c>
      <c r="E1234" s="216" t="s">
        <v>1610</v>
      </c>
      <c r="F1234" s="217" t="s">
        <v>1611</v>
      </c>
      <c r="G1234" s="218" t="s">
        <v>176</v>
      </c>
      <c r="H1234" s="219">
        <v>3.7189999999999999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0.0089999999999999993</v>
      </c>
      <c r="R1234" s="225">
        <f>Q1234*H1234</f>
        <v>0.033470999999999994</v>
      </c>
      <c r="S1234" s="225">
        <v>0</v>
      </c>
      <c r="T1234" s="226">
        <f>S1234*H1234</f>
        <v>0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277</v>
      </c>
      <c r="AT1234" s="227" t="s">
        <v>139</v>
      </c>
      <c r="AU1234" s="227" t="s">
        <v>144</v>
      </c>
      <c r="AY1234" s="17" t="s">
        <v>136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144</v>
      </c>
      <c r="BK1234" s="228">
        <f>ROUND(I1234*H1234,2)</f>
        <v>0</v>
      </c>
      <c r="BL1234" s="17" t="s">
        <v>277</v>
      </c>
      <c r="BM1234" s="227" t="s">
        <v>1612</v>
      </c>
    </row>
    <row r="1235" s="13" customFormat="1">
      <c r="A1235" s="13"/>
      <c r="B1235" s="229"/>
      <c r="C1235" s="230"/>
      <c r="D1235" s="231" t="s">
        <v>146</v>
      </c>
      <c r="E1235" s="232" t="s">
        <v>1</v>
      </c>
      <c r="F1235" s="233" t="s">
        <v>216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146</v>
      </c>
      <c r="AU1235" s="239" t="s">
        <v>144</v>
      </c>
      <c r="AV1235" s="13" t="s">
        <v>81</v>
      </c>
      <c r="AW1235" s="13" t="s">
        <v>30</v>
      </c>
      <c r="AX1235" s="13" t="s">
        <v>73</v>
      </c>
      <c r="AY1235" s="239" t="s">
        <v>136</v>
      </c>
    </row>
    <row r="1236" s="14" customFormat="1">
      <c r="A1236" s="14"/>
      <c r="B1236" s="240"/>
      <c r="C1236" s="241"/>
      <c r="D1236" s="231" t="s">
        <v>146</v>
      </c>
      <c r="E1236" s="242" t="s">
        <v>1</v>
      </c>
      <c r="F1236" s="243" t="s">
        <v>217</v>
      </c>
      <c r="G1236" s="241"/>
      <c r="H1236" s="244">
        <v>3.7189999999999999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146</v>
      </c>
      <c r="AU1236" s="250" t="s">
        <v>144</v>
      </c>
      <c r="AV1236" s="14" t="s">
        <v>144</v>
      </c>
      <c r="AW1236" s="14" t="s">
        <v>30</v>
      </c>
      <c r="AX1236" s="14" t="s">
        <v>73</v>
      </c>
      <c r="AY1236" s="250" t="s">
        <v>136</v>
      </c>
    </row>
    <row r="1237" s="15" customFormat="1">
      <c r="A1237" s="15"/>
      <c r="B1237" s="251"/>
      <c r="C1237" s="252"/>
      <c r="D1237" s="231" t="s">
        <v>146</v>
      </c>
      <c r="E1237" s="253" t="s">
        <v>1</v>
      </c>
      <c r="F1237" s="254" t="s">
        <v>159</v>
      </c>
      <c r="G1237" s="252"/>
      <c r="H1237" s="255">
        <v>3.7189999999999999</v>
      </c>
      <c r="I1237" s="256"/>
      <c r="J1237" s="252"/>
      <c r="K1237" s="252"/>
      <c r="L1237" s="257"/>
      <c r="M1237" s="258"/>
      <c r="N1237" s="259"/>
      <c r="O1237" s="259"/>
      <c r="P1237" s="259"/>
      <c r="Q1237" s="259"/>
      <c r="R1237" s="259"/>
      <c r="S1237" s="259"/>
      <c r="T1237" s="260"/>
      <c r="U1237" s="15"/>
      <c r="V1237" s="15"/>
      <c r="W1237" s="15"/>
      <c r="X1237" s="15"/>
      <c r="Y1237" s="15"/>
      <c r="Z1237" s="15"/>
      <c r="AA1237" s="15"/>
      <c r="AB1237" s="15"/>
      <c r="AC1237" s="15"/>
      <c r="AD1237" s="15"/>
      <c r="AE1237" s="15"/>
      <c r="AT1237" s="261" t="s">
        <v>146</v>
      </c>
      <c r="AU1237" s="261" t="s">
        <v>144</v>
      </c>
      <c r="AV1237" s="15" t="s">
        <v>143</v>
      </c>
      <c r="AW1237" s="15" t="s">
        <v>30</v>
      </c>
      <c r="AX1237" s="15" t="s">
        <v>81</v>
      </c>
      <c r="AY1237" s="261" t="s">
        <v>136</v>
      </c>
    </row>
    <row r="1238" s="2" customFormat="1" ht="24.15" customHeight="1">
      <c r="A1238" s="38"/>
      <c r="B1238" s="39"/>
      <c r="C1238" s="262" t="s">
        <v>1613</v>
      </c>
      <c r="D1238" s="262" t="s">
        <v>160</v>
      </c>
      <c r="E1238" s="263" t="s">
        <v>1614</v>
      </c>
      <c r="F1238" s="264" t="s">
        <v>1615</v>
      </c>
      <c r="G1238" s="265" t="s">
        <v>176</v>
      </c>
      <c r="H1238" s="266">
        <v>5.2069999999999999</v>
      </c>
      <c r="I1238" s="267"/>
      <c r="J1238" s="268">
        <f>ROUND(I1238*H1238,2)</f>
        <v>0</v>
      </c>
      <c r="K1238" s="269"/>
      <c r="L1238" s="270"/>
      <c r="M1238" s="271" t="s">
        <v>1</v>
      </c>
      <c r="N1238" s="272" t="s">
        <v>39</v>
      </c>
      <c r="O1238" s="91"/>
      <c r="P1238" s="225">
        <f>O1238*H1238</f>
        <v>0</v>
      </c>
      <c r="Q1238" s="225">
        <v>0.023699999999999999</v>
      </c>
      <c r="R1238" s="225">
        <f>Q1238*H1238</f>
        <v>0.12340589999999999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354</v>
      </c>
      <c r="AT1238" s="227" t="s">
        <v>160</v>
      </c>
      <c r="AU1238" s="227" t="s">
        <v>144</v>
      </c>
      <c r="AY1238" s="17" t="s">
        <v>136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144</v>
      </c>
      <c r="BK1238" s="228">
        <f>ROUND(I1238*H1238,2)</f>
        <v>0</v>
      </c>
      <c r="BL1238" s="17" t="s">
        <v>277</v>
      </c>
      <c r="BM1238" s="227" t="s">
        <v>1616</v>
      </c>
    </row>
    <row r="1239" s="13" customFormat="1">
      <c r="A1239" s="13"/>
      <c r="B1239" s="229"/>
      <c r="C1239" s="230"/>
      <c r="D1239" s="231" t="s">
        <v>146</v>
      </c>
      <c r="E1239" s="232" t="s">
        <v>1</v>
      </c>
      <c r="F1239" s="233" t="s">
        <v>1617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146</v>
      </c>
      <c r="AU1239" s="239" t="s">
        <v>144</v>
      </c>
      <c r="AV1239" s="13" t="s">
        <v>81</v>
      </c>
      <c r="AW1239" s="13" t="s">
        <v>30</v>
      </c>
      <c r="AX1239" s="13" t="s">
        <v>73</v>
      </c>
      <c r="AY1239" s="239" t="s">
        <v>136</v>
      </c>
    </row>
    <row r="1240" s="14" customFormat="1">
      <c r="A1240" s="14"/>
      <c r="B1240" s="240"/>
      <c r="C1240" s="241"/>
      <c r="D1240" s="231" t="s">
        <v>146</v>
      </c>
      <c r="E1240" s="242" t="s">
        <v>1</v>
      </c>
      <c r="F1240" s="243" t="s">
        <v>1618</v>
      </c>
      <c r="G1240" s="241"/>
      <c r="H1240" s="244">
        <v>5.2069999999999999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146</v>
      </c>
      <c r="AU1240" s="250" t="s">
        <v>144</v>
      </c>
      <c r="AV1240" s="14" t="s">
        <v>144</v>
      </c>
      <c r="AW1240" s="14" t="s">
        <v>30</v>
      </c>
      <c r="AX1240" s="14" t="s">
        <v>73</v>
      </c>
      <c r="AY1240" s="250" t="s">
        <v>136</v>
      </c>
    </row>
    <row r="1241" s="15" customFormat="1">
      <c r="A1241" s="15"/>
      <c r="B1241" s="251"/>
      <c r="C1241" s="252"/>
      <c r="D1241" s="231" t="s">
        <v>146</v>
      </c>
      <c r="E1241" s="253" t="s">
        <v>1</v>
      </c>
      <c r="F1241" s="254" t="s">
        <v>159</v>
      </c>
      <c r="G1241" s="252"/>
      <c r="H1241" s="255">
        <v>5.2069999999999999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5"/>
      <c r="V1241" s="15"/>
      <c r="W1241" s="15"/>
      <c r="X1241" s="15"/>
      <c r="Y1241" s="15"/>
      <c r="Z1241" s="15"/>
      <c r="AA1241" s="15"/>
      <c r="AB1241" s="15"/>
      <c r="AC1241" s="15"/>
      <c r="AD1241" s="15"/>
      <c r="AE1241" s="15"/>
      <c r="AT1241" s="261" t="s">
        <v>146</v>
      </c>
      <c r="AU1241" s="261" t="s">
        <v>144</v>
      </c>
      <c r="AV1241" s="15" t="s">
        <v>143</v>
      </c>
      <c r="AW1241" s="15" t="s">
        <v>30</v>
      </c>
      <c r="AX1241" s="15" t="s">
        <v>81</v>
      </c>
      <c r="AY1241" s="261" t="s">
        <v>136</v>
      </c>
    </row>
    <row r="1242" s="2" customFormat="1" ht="24.15" customHeight="1">
      <c r="A1242" s="38"/>
      <c r="B1242" s="39"/>
      <c r="C1242" s="215" t="s">
        <v>1619</v>
      </c>
      <c r="D1242" s="215" t="s">
        <v>139</v>
      </c>
      <c r="E1242" s="216" t="s">
        <v>1620</v>
      </c>
      <c r="F1242" s="217" t="s">
        <v>1621</v>
      </c>
      <c r="G1242" s="218" t="s">
        <v>176</v>
      </c>
      <c r="H1242" s="219">
        <v>3.7189999999999999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277</v>
      </c>
      <c r="AT1242" s="227" t="s">
        <v>139</v>
      </c>
      <c r="AU1242" s="227" t="s">
        <v>144</v>
      </c>
      <c r="AY1242" s="17" t="s">
        <v>136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144</v>
      </c>
      <c r="BK1242" s="228">
        <f>ROUND(I1242*H1242,2)</f>
        <v>0</v>
      </c>
      <c r="BL1242" s="17" t="s">
        <v>277</v>
      </c>
      <c r="BM1242" s="227" t="s">
        <v>1622</v>
      </c>
    </row>
    <row r="1243" s="13" customFormat="1">
      <c r="A1243" s="13"/>
      <c r="B1243" s="229"/>
      <c r="C1243" s="230"/>
      <c r="D1243" s="231" t="s">
        <v>146</v>
      </c>
      <c r="E1243" s="232" t="s">
        <v>1</v>
      </c>
      <c r="F1243" s="233" t="s">
        <v>216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146</v>
      </c>
      <c r="AU1243" s="239" t="s">
        <v>144</v>
      </c>
      <c r="AV1243" s="13" t="s">
        <v>81</v>
      </c>
      <c r="AW1243" s="13" t="s">
        <v>30</v>
      </c>
      <c r="AX1243" s="13" t="s">
        <v>73</v>
      </c>
      <c r="AY1243" s="239" t="s">
        <v>136</v>
      </c>
    </row>
    <row r="1244" s="14" customFormat="1">
      <c r="A1244" s="14"/>
      <c r="B1244" s="240"/>
      <c r="C1244" s="241"/>
      <c r="D1244" s="231" t="s">
        <v>146</v>
      </c>
      <c r="E1244" s="242" t="s">
        <v>1</v>
      </c>
      <c r="F1244" s="243" t="s">
        <v>217</v>
      </c>
      <c r="G1244" s="241"/>
      <c r="H1244" s="244">
        <v>3.7189999999999999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146</v>
      </c>
      <c r="AU1244" s="250" t="s">
        <v>144</v>
      </c>
      <c r="AV1244" s="14" t="s">
        <v>144</v>
      </c>
      <c r="AW1244" s="14" t="s">
        <v>30</v>
      </c>
      <c r="AX1244" s="14" t="s">
        <v>73</v>
      </c>
      <c r="AY1244" s="250" t="s">
        <v>136</v>
      </c>
    </row>
    <row r="1245" s="15" customFormat="1">
      <c r="A1245" s="15"/>
      <c r="B1245" s="251"/>
      <c r="C1245" s="252"/>
      <c r="D1245" s="231" t="s">
        <v>146</v>
      </c>
      <c r="E1245" s="253" t="s">
        <v>1</v>
      </c>
      <c r="F1245" s="254" t="s">
        <v>159</v>
      </c>
      <c r="G1245" s="252"/>
      <c r="H1245" s="255">
        <v>3.7189999999999999</v>
      </c>
      <c r="I1245" s="256"/>
      <c r="J1245" s="252"/>
      <c r="K1245" s="252"/>
      <c r="L1245" s="257"/>
      <c r="M1245" s="258"/>
      <c r="N1245" s="259"/>
      <c r="O1245" s="259"/>
      <c r="P1245" s="259"/>
      <c r="Q1245" s="259"/>
      <c r="R1245" s="259"/>
      <c r="S1245" s="259"/>
      <c r="T1245" s="260"/>
      <c r="U1245" s="15"/>
      <c r="V1245" s="15"/>
      <c r="W1245" s="15"/>
      <c r="X1245" s="15"/>
      <c r="Y1245" s="15"/>
      <c r="Z1245" s="15"/>
      <c r="AA1245" s="15"/>
      <c r="AB1245" s="15"/>
      <c r="AC1245" s="15"/>
      <c r="AD1245" s="15"/>
      <c r="AE1245" s="15"/>
      <c r="AT1245" s="261" t="s">
        <v>146</v>
      </c>
      <c r="AU1245" s="261" t="s">
        <v>144</v>
      </c>
      <c r="AV1245" s="15" t="s">
        <v>143</v>
      </c>
      <c r="AW1245" s="15" t="s">
        <v>30</v>
      </c>
      <c r="AX1245" s="15" t="s">
        <v>81</v>
      </c>
      <c r="AY1245" s="261" t="s">
        <v>136</v>
      </c>
    </row>
    <row r="1246" s="2" customFormat="1" ht="16.5" customHeight="1">
      <c r="A1246" s="38"/>
      <c r="B1246" s="39"/>
      <c r="C1246" s="215" t="s">
        <v>1623</v>
      </c>
      <c r="D1246" s="215" t="s">
        <v>139</v>
      </c>
      <c r="E1246" s="216" t="s">
        <v>1624</v>
      </c>
      <c r="F1246" s="217" t="s">
        <v>1625</v>
      </c>
      <c r="G1246" s="218" t="s">
        <v>191</v>
      </c>
      <c r="H1246" s="219">
        <v>7.4199999999999999</v>
      </c>
      <c r="I1246" s="220"/>
      <c r="J1246" s="221">
        <f>ROUND(I1246*H1246,2)</f>
        <v>0</v>
      </c>
      <c r="K1246" s="222"/>
      <c r="L1246" s="44"/>
      <c r="M1246" s="223" t="s">
        <v>1</v>
      </c>
      <c r="N1246" s="224" t="s">
        <v>39</v>
      </c>
      <c r="O1246" s="91"/>
      <c r="P1246" s="225">
        <f>O1246*H1246</f>
        <v>0</v>
      </c>
      <c r="Q1246" s="225">
        <v>3.0000000000000001E-05</v>
      </c>
      <c r="R1246" s="225">
        <f>Q1246*H1246</f>
        <v>0.00022260000000000002</v>
      </c>
      <c r="S1246" s="225">
        <v>0</v>
      </c>
      <c r="T1246" s="226">
        <f>S1246*H1246</f>
        <v>0</v>
      </c>
      <c r="U1246" s="38"/>
      <c r="V1246" s="38"/>
      <c r="W1246" s="38"/>
      <c r="X1246" s="38"/>
      <c r="Y1246" s="38"/>
      <c r="Z1246" s="38"/>
      <c r="AA1246" s="38"/>
      <c r="AB1246" s="38"/>
      <c r="AC1246" s="38"/>
      <c r="AD1246" s="38"/>
      <c r="AE1246" s="38"/>
      <c r="AR1246" s="227" t="s">
        <v>277</v>
      </c>
      <c r="AT1246" s="227" t="s">
        <v>139</v>
      </c>
      <c r="AU1246" s="227" t="s">
        <v>144</v>
      </c>
      <c r="AY1246" s="17" t="s">
        <v>136</v>
      </c>
      <c r="BE1246" s="228">
        <f>IF(N1246="základní",J1246,0)</f>
        <v>0</v>
      </c>
      <c r="BF1246" s="228">
        <f>IF(N1246="snížená",J1246,0)</f>
        <v>0</v>
      </c>
      <c r="BG1246" s="228">
        <f>IF(N1246="zákl. přenesená",J1246,0)</f>
        <v>0</v>
      </c>
      <c r="BH1246" s="228">
        <f>IF(N1246="sníž. přenesená",J1246,0)</f>
        <v>0</v>
      </c>
      <c r="BI1246" s="228">
        <f>IF(N1246="nulová",J1246,0)</f>
        <v>0</v>
      </c>
      <c r="BJ1246" s="17" t="s">
        <v>144</v>
      </c>
      <c r="BK1246" s="228">
        <f>ROUND(I1246*H1246,2)</f>
        <v>0</v>
      </c>
      <c r="BL1246" s="17" t="s">
        <v>277</v>
      </c>
      <c r="BM1246" s="227" t="s">
        <v>1626</v>
      </c>
    </row>
    <row r="1247" s="13" customFormat="1">
      <c r="A1247" s="13"/>
      <c r="B1247" s="229"/>
      <c r="C1247" s="230"/>
      <c r="D1247" s="231" t="s">
        <v>146</v>
      </c>
      <c r="E1247" s="232" t="s">
        <v>1</v>
      </c>
      <c r="F1247" s="233" t="s">
        <v>1627</v>
      </c>
      <c r="G1247" s="230"/>
      <c r="H1247" s="232" t="s">
        <v>1</v>
      </c>
      <c r="I1247" s="234"/>
      <c r="J1247" s="230"/>
      <c r="K1247" s="230"/>
      <c r="L1247" s="235"/>
      <c r="M1247" s="236"/>
      <c r="N1247" s="237"/>
      <c r="O1247" s="237"/>
      <c r="P1247" s="237"/>
      <c r="Q1247" s="237"/>
      <c r="R1247" s="237"/>
      <c r="S1247" s="237"/>
      <c r="T1247" s="238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39" t="s">
        <v>146</v>
      </c>
      <c r="AU1247" s="239" t="s">
        <v>144</v>
      </c>
      <c r="AV1247" s="13" t="s">
        <v>81</v>
      </c>
      <c r="AW1247" s="13" t="s">
        <v>30</v>
      </c>
      <c r="AX1247" s="13" t="s">
        <v>73</v>
      </c>
      <c r="AY1247" s="239" t="s">
        <v>136</v>
      </c>
    </row>
    <row r="1248" s="13" customFormat="1">
      <c r="A1248" s="13"/>
      <c r="B1248" s="229"/>
      <c r="C1248" s="230"/>
      <c r="D1248" s="231" t="s">
        <v>146</v>
      </c>
      <c r="E1248" s="232" t="s">
        <v>1</v>
      </c>
      <c r="F1248" s="233" t="s">
        <v>216</v>
      </c>
      <c r="G1248" s="230"/>
      <c r="H1248" s="232" t="s">
        <v>1</v>
      </c>
      <c r="I1248" s="234"/>
      <c r="J1248" s="230"/>
      <c r="K1248" s="230"/>
      <c r="L1248" s="235"/>
      <c r="M1248" s="236"/>
      <c r="N1248" s="237"/>
      <c r="O1248" s="237"/>
      <c r="P1248" s="237"/>
      <c r="Q1248" s="237"/>
      <c r="R1248" s="237"/>
      <c r="S1248" s="237"/>
      <c r="T1248" s="238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39" t="s">
        <v>146</v>
      </c>
      <c r="AU1248" s="239" t="s">
        <v>144</v>
      </c>
      <c r="AV1248" s="13" t="s">
        <v>81</v>
      </c>
      <c r="AW1248" s="13" t="s">
        <v>30</v>
      </c>
      <c r="AX1248" s="13" t="s">
        <v>73</v>
      </c>
      <c r="AY1248" s="239" t="s">
        <v>136</v>
      </c>
    </row>
    <row r="1249" s="14" customFormat="1">
      <c r="A1249" s="14"/>
      <c r="B1249" s="240"/>
      <c r="C1249" s="241"/>
      <c r="D1249" s="231" t="s">
        <v>146</v>
      </c>
      <c r="E1249" s="242" t="s">
        <v>1</v>
      </c>
      <c r="F1249" s="243" t="s">
        <v>1628</v>
      </c>
      <c r="G1249" s="241"/>
      <c r="H1249" s="244">
        <v>7.4199999999999999</v>
      </c>
      <c r="I1249" s="245"/>
      <c r="J1249" s="241"/>
      <c r="K1249" s="241"/>
      <c r="L1249" s="246"/>
      <c r="M1249" s="247"/>
      <c r="N1249" s="248"/>
      <c r="O1249" s="248"/>
      <c r="P1249" s="248"/>
      <c r="Q1249" s="248"/>
      <c r="R1249" s="248"/>
      <c r="S1249" s="248"/>
      <c r="T1249" s="249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0" t="s">
        <v>146</v>
      </c>
      <c r="AU1249" s="250" t="s">
        <v>144</v>
      </c>
      <c r="AV1249" s="14" t="s">
        <v>144</v>
      </c>
      <c r="AW1249" s="14" t="s">
        <v>30</v>
      </c>
      <c r="AX1249" s="14" t="s">
        <v>73</v>
      </c>
      <c r="AY1249" s="250" t="s">
        <v>136</v>
      </c>
    </row>
    <row r="1250" s="15" customFormat="1">
      <c r="A1250" s="15"/>
      <c r="B1250" s="251"/>
      <c r="C1250" s="252"/>
      <c r="D1250" s="231" t="s">
        <v>146</v>
      </c>
      <c r="E1250" s="253" t="s">
        <v>1</v>
      </c>
      <c r="F1250" s="254" t="s">
        <v>159</v>
      </c>
      <c r="G1250" s="252"/>
      <c r="H1250" s="255">
        <v>7.4199999999999999</v>
      </c>
      <c r="I1250" s="256"/>
      <c r="J1250" s="252"/>
      <c r="K1250" s="252"/>
      <c r="L1250" s="257"/>
      <c r="M1250" s="258"/>
      <c r="N1250" s="259"/>
      <c r="O1250" s="259"/>
      <c r="P1250" s="259"/>
      <c r="Q1250" s="259"/>
      <c r="R1250" s="259"/>
      <c r="S1250" s="259"/>
      <c r="T1250" s="260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1" t="s">
        <v>146</v>
      </c>
      <c r="AU1250" s="261" t="s">
        <v>144</v>
      </c>
      <c r="AV1250" s="15" t="s">
        <v>143</v>
      </c>
      <c r="AW1250" s="15" t="s">
        <v>30</v>
      </c>
      <c r="AX1250" s="15" t="s">
        <v>81</v>
      </c>
      <c r="AY1250" s="261" t="s">
        <v>136</v>
      </c>
    </row>
    <row r="1251" s="2" customFormat="1" ht="24.15" customHeight="1">
      <c r="A1251" s="38"/>
      <c r="B1251" s="39"/>
      <c r="C1251" s="215" t="s">
        <v>1629</v>
      </c>
      <c r="D1251" s="215" t="s">
        <v>139</v>
      </c>
      <c r="E1251" s="216" t="s">
        <v>1630</v>
      </c>
      <c r="F1251" s="217" t="s">
        <v>1631</v>
      </c>
      <c r="G1251" s="218" t="s">
        <v>191</v>
      </c>
      <c r="H1251" s="219">
        <v>7.4199999999999999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2.0000000000000002E-05</v>
      </c>
      <c r="R1251" s="225">
        <f>Q1251*H1251</f>
        <v>0.0001484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277</v>
      </c>
      <c r="AT1251" s="227" t="s">
        <v>139</v>
      </c>
      <c r="AU1251" s="227" t="s">
        <v>144</v>
      </c>
      <c r="AY1251" s="17" t="s">
        <v>136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144</v>
      </c>
      <c r="BK1251" s="228">
        <f>ROUND(I1251*H1251,2)</f>
        <v>0</v>
      </c>
      <c r="BL1251" s="17" t="s">
        <v>277</v>
      </c>
      <c r="BM1251" s="227" t="s">
        <v>1632</v>
      </c>
    </row>
    <row r="1252" s="13" customFormat="1">
      <c r="A1252" s="13"/>
      <c r="B1252" s="229"/>
      <c r="C1252" s="230"/>
      <c r="D1252" s="231" t="s">
        <v>146</v>
      </c>
      <c r="E1252" s="232" t="s">
        <v>1</v>
      </c>
      <c r="F1252" s="233" t="s">
        <v>1627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146</v>
      </c>
      <c r="AU1252" s="239" t="s">
        <v>144</v>
      </c>
      <c r="AV1252" s="13" t="s">
        <v>81</v>
      </c>
      <c r="AW1252" s="13" t="s">
        <v>30</v>
      </c>
      <c r="AX1252" s="13" t="s">
        <v>73</v>
      </c>
      <c r="AY1252" s="239" t="s">
        <v>136</v>
      </c>
    </row>
    <row r="1253" s="13" customFormat="1">
      <c r="A1253" s="13"/>
      <c r="B1253" s="229"/>
      <c r="C1253" s="230"/>
      <c r="D1253" s="231" t="s">
        <v>146</v>
      </c>
      <c r="E1253" s="232" t="s">
        <v>1</v>
      </c>
      <c r="F1253" s="233" t="s">
        <v>216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146</v>
      </c>
      <c r="AU1253" s="239" t="s">
        <v>144</v>
      </c>
      <c r="AV1253" s="13" t="s">
        <v>81</v>
      </c>
      <c r="AW1253" s="13" t="s">
        <v>30</v>
      </c>
      <c r="AX1253" s="13" t="s">
        <v>73</v>
      </c>
      <c r="AY1253" s="239" t="s">
        <v>136</v>
      </c>
    </row>
    <row r="1254" s="14" customFormat="1">
      <c r="A1254" s="14"/>
      <c r="B1254" s="240"/>
      <c r="C1254" s="241"/>
      <c r="D1254" s="231" t="s">
        <v>146</v>
      </c>
      <c r="E1254" s="242" t="s">
        <v>1</v>
      </c>
      <c r="F1254" s="243" t="s">
        <v>1628</v>
      </c>
      <c r="G1254" s="241"/>
      <c r="H1254" s="244">
        <v>7.4199999999999999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146</v>
      </c>
      <c r="AU1254" s="250" t="s">
        <v>144</v>
      </c>
      <c r="AV1254" s="14" t="s">
        <v>144</v>
      </c>
      <c r="AW1254" s="14" t="s">
        <v>30</v>
      </c>
      <c r="AX1254" s="14" t="s">
        <v>73</v>
      </c>
      <c r="AY1254" s="250" t="s">
        <v>136</v>
      </c>
    </row>
    <row r="1255" s="15" customFormat="1">
      <c r="A1255" s="15"/>
      <c r="B1255" s="251"/>
      <c r="C1255" s="252"/>
      <c r="D1255" s="231" t="s">
        <v>146</v>
      </c>
      <c r="E1255" s="253" t="s">
        <v>1</v>
      </c>
      <c r="F1255" s="254" t="s">
        <v>159</v>
      </c>
      <c r="G1255" s="252"/>
      <c r="H1255" s="255">
        <v>7.4199999999999999</v>
      </c>
      <c r="I1255" s="256"/>
      <c r="J1255" s="252"/>
      <c r="K1255" s="252"/>
      <c r="L1255" s="257"/>
      <c r="M1255" s="258"/>
      <c r="N1255" s="259"/>
      <c r="O1255" s="259"/>
      <c r="P1255" s="259"/>
      <c r="Q1255" s="259"/>
      <c r="R1255" s="259"/>
      <c r="S1255" s="259"/>
      <c r="T1255" s="260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61" t="s">
        <v>146</v>
      </c>
      <c r="AU1255" s="261" t="s">
        <v>144</v>
      </c>
      <c r="AV1255" s="15" t="s">
        <v>143</v>
      </c>
      <c r="AW1255" s="15" t="s">
        <v>30</v>
      </c>
      <c r="AX1255" s="15" t="s">
        <v>81</v>
      </c>
      <c r="AY1255" s="261" t="s">
        <v>136</v>
      </c>
    </row>
    <row r="1256" s="2" customFormat="1" ht="16.5" customHeight="1">
      <c r="A1256" s="38"/>
      <c r="B1256" s="39"/>
      <c r="C1256" s="215" t="s">
        <v>1633</v>
      </c>
      <c r="D1256" s="215" t="s">
        <v>139</v>
      </c>
      <c r="E1256" s="216" t="s">
        <v>1634</v>
      </c>
      <c r="F1256" s="217" t="s">
        <v>1635</v>
      </c>
      <c r="G1256" s="218" t="s">
        <v>170</v>
      </c>
      <c r="H1256" s="219">
        <v>1</v>
      </c>
      <c r="I1256" s="220"/>
      <c r="J1256" s="221">
        <f>ROUND(I1256*H1256,2)</f>
        <v>0</v>
      </c>
      <c r="K1256" s="222"/>
      <c r="L1256" s="44"/>
      <c r="M1256" s="223" t="s">
        <v>1</v>
      </c>
      <c r="N1256" s="224" t="s">
        <v>39</v>
      </c>
      <c r="O1256" s="91"/>
      <c r="P1256" s="225">
        <f>O1256*H1256</f>
        <v>0</v>
      </c>
      <c r="Q1256" s="225">
        <v>0.00018000000000000001</v>
      </c>
      <c r="R1256" s="225">
        <f>Q1256*H1256</f>
        <v>0.00018000000000000001</v>
      </c>
      <c r="S1256" s="225">
        <v>0</v>
      </c>
      <c r="T1256" s="226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277</v>
      </c>
      <c r="AT1256" s="227" t="s">
        <v>139</v>
      </c>
      <c r="AU1256" s="227" t="s">
        <v>144</v>
      </c>
      <c r="AY1256" s="17" t="s">
        <v>136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144</v>
      </c>
      <c r="BK1256" s="228">
        <f>ROUND(I1256*H1256,2)</f>
        <v>0</v>
      </c>
      <c r="BL1256" s="17" t="s">
        <v>277</v>
      </c>
      <c r="BM1256" s="227" t="s">
        <v>1636</v>
      </c>
    </row>
    <row r="1257" s="13" customFormat="1">
      <c r="A1257" s="13"/>
      <c r="B1257" s="229"/>
      <c r="C1257" s="230"/>
      <c r="D1257" s="231" t="s">
        <v>146</v>
      </c>
      <c r="E1257" s="232" t="s">
        <v>1</v>
      </c>
      <c r="F1257" s="233" t="s">
        <v>1637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146</v>
      </c>
      <c r="AU1257" s="239" t="s">
        <v>144</v>
      </c>
      <c r="AV1257" s="13" t="s">
        <v>81</v>
      </c>
      <c r="AW1257" s="13" t="s">
        <v>30</v>
      </c>
      <c r="AX1257" s="13" t="s">
        <v>73</v>
      </c>
      <c r="AY1257" s="239" t="s">
        <v>136</v>
      </c>
    </row>
    <row r="1258" s="14" customFormat="1">
      <c r="A1258" s="14"/>
      <c r="B1258" s="240"/>
      <c r="C1258" s="241"/>
      <c r="D1258" s="231" t="s">
        <v>146</v>
      </c>
      <c r="E1258" s="242" t="s">
        <v>1</v>
      </c>
      <c r="F1258" s="243" t="s">
        <v>81</v>
      </c>
      <c r="G1258" s="241"/>
      <c r="H1258" s="244">
        <v>1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146</v>
      </c>
      <c r="AU1258" s="250" t="s">
        <v>144</v>
      </c>
      <c r="AV1258" s="14" t="s">
        <v>144</v>
      </c>
      <c r="AW1258" s="14" t="s">
        <v>30</v>
      </c>
      <c r="AX1258" s="14" t="s">
        <v>81</v>
      </c>
      <c r="AY1258" s="250" t="s">
        <v>136</v>
      </c>
    </row>
    <row r="1259" s="2" customFormat="1" ht="24.15" customHeight="1">
      <c r="A1259" s="38"/>
      <c r="B1259" s="39"/>
      <c r="C1259" s="215" t="s">
        <v>1638</v>
      </c>
      <c r="D1259" s="215" t="s">
        <v>139</v>
      </c>
      <c r="E1259" s="216" t="s">
        <v>1639</v>
      </c>
      <c r="F1259" s="217" t="s">
        <v>1640</v>
      </c>
      <c r="G1259" s="218" t="s">
        <v>176</v>
      </c>
      <c r="H1259" s="219">
        <v>3.7189999999999999</v>
      </c>
      <c r="I1259" s="220"/>
      <c r="J1259" s="221">
        <f>ROUND(I1259*H1259,2)</f>
        <v>0</v>
      </c>
      <c r="K1259" s="222"/>
      <c r="L1259" s="44"/>
      <c r="M1259" s="223" t="s">
        <v>1</v>
      </c>
      <c r="N1259" s="224" t="s">
        <v>39</v>
      </c>
      <c r="O1259" s="91"/>
      <c r="P1259" s="225">
        <f>O1259*H1259</f>
        <v>0</v>
      </c>
      <c r="Q1259" s="225">
        <v>5.0000000000000002E-05</v>
      </c>
      <c r="R1259" s="225">
        <f>Q1259*H1259</f>
        <v>0.00018594999999999999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277</v>
      </c>
      <c r="AT1259" s="227" t="s">
        <v>139</v>
      </c>
      <c r="AU1259" s="227" t="s">
        <v>144</v>
      </c>
      <c r="AY1259" s="17" t="s">
        <v>136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144</v>
      </c>
      <c r="BK1259" s="228">
        <f>ROUND(I1259*H1259,2)</f>
        <v>0</v>
      </c>
      <c r="BL1259" s="17" t="s">
        <v>277</v>
      </c>
      <c r="BM1259" s="227" t="s">
        <v>1641</v>
      </c>
    </row>
    <row r="1260" s="13" customFormat="1">
      <c r="A1260" s="13"/>
      <c r="B1260" s="229"/>
      <c r="C1260" s="230"/>
      <c r="D1260" s="231" t="s">
        <v>146</v>
      </c>
      <c r="E1260" s="232" t="s">
        <v>1</v>
      </c>
      <c r="F1260" s="233" t="s">
        <v>216</v>
      </c>
      <c r="G1260" s="230"/>
      <c r="H1260" s="232" t="s">
        <v>1</v>
      </c>
      <c r="I1260" s="234"/>
      <c r="J1260" s="230"/>
      <c r="K1260" s="230"/>
      <c r="L1260" s="235"/>
      <c r="M1260" s="236"/>
      <c r="N1260" s="237"/>
      <c r="O1260" s="237"/>
      <c r="P1260" s="237"/>
      <c r="Q1260" s="237"/>
      <c r="R1260" s="237"/>
      <c r="S1260" s="237"/>
      <c r="T1260" s="238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39" t="s">
        <v>146</v>
      </c>
      <c r="AU1260" s="239" t="s">
        <v>144</v>
      </c>
      <c r="AV1260" s="13" t="s">
        <v>81</v>
      </c>
      <c r="AW1260" s="13" t="s">
        <v>30</v>
      </c>
      <c r="AX1260" s="13" t="s">
        <v>73</v>
      </c>
      <c r="AY1260" s="239" t="s">
        <v>136</v>
      </c>
    </row>
    <row r="1261" s="14" customFormat="1">
      <c r="A1261" s="14"/>
      <c r="B1261" s="240"/>
      <c r="C1261" s="241"/>
      <c r="D1261" s="231" t="s">
        <v>146</v>
      </c>
      <c r="E1261" s="242" t="s">
        <v>1</v>
      </c>
      <c r="F1261" s="243" t="s">
        <v>217</v>
      </c>
      <c r="G1261" s="241"/>
      <c r="H1261" s="244">
        <v>3.7189999999999999</v>
      </c>
      <c r="I1261" s="245"/>
      <c r="J1261" s="241"/>
      <c r="K1261" s="241"/>
      <c r="L1261" s="246"/>
      <c r="M1261" s="247"/>
      <c r="N1261" s="248"/>
      <c r="O1261" s="248"/>
      <c r="P1261" s="248"/>
      <c r="Q1261" s="248"/>
      <c r="R1261" s="248"/>
      <c r="S1261" s="248"/>
      <c r="T1261" s="249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0" t="s">
        <v>146</v>
      </c>
      <c r="AU1261" s="250" t="s">
        <v>144</v>
      </c>
      <c r="AV1261" s="14" t="s">
        <v>144</v>
      </c>
      <c r="AW1261" s="14" t="s">
        <v>30</v>
      </c>
      <c r="AX1261" s="14" t="s">
        <v>73</v>
      </c>
      <c r="AY1261" s="250" t="s">
        <v>136</v>
      </c>
    </row>
    <row r="1262" s="15" customFormat="1">
      <c r="A1262" s="15"/>
      <c r="B1262" s="251"/>
      <c r="C1262" s="252"/>
      <c r="D1262" s="231" t="s">
        <v>146</v>
      </c>
      <c r="E1262" s="253" t="s">
        <v>1</v>
      </c>
      <c r="F1262" s="254" t="s">
        <v>159</v>
      </c>
      <c r="G1262" s="252"/>
      <c r="H1262" s="255">
        <v>3.7189999999999999</v>
      </c>
      <c r="I1262" s="256"/>
      <c r="J1262" s="252"/>
      <c r="K1262" s="252"/>
      <c r="L1262" s="257"/>
      <c r="M1262" s="258"/>
      <c r="N1262" s="259"/>
      <c r="O1262" s="259"/>
      <c r="P1262" s="259"/>
      <c r="Q1262" s="259"/>
      <c r="R1262" s="259"/>
      <c r="S1262" s="259"/>
      <c r="T1262" s="260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61" t="s">
        <v>146</v>
      </c>
      <c r="AU1262" s="261" t="s">
        <v>144</v>
      </c>
      <c r="AV1262" s="15" t="s">
        <v>143</v>
      </c>
      <c r="AW1262" s="15" t="s">
        <v>30</v>
      </c>
      <c r="AX1262" s="15" t="s">
        <v>81</v>
      </c>
      <c r="AY1262" s="261" t="s">
        <v>136</v>
      </c>
    </row>
    <row r="1263" s="2" customFormat="1" ht="24.15" customHeight="1">
      <c r="A1263" s="38"/>
      <c r="B1263" s="39"/>
      <c r="C1263" s="215" t="s">
        <v>1642</v>
      </c>
      <c r="D1263" s="215" t="s">
        <v>139</v>
      </c>
      <c r="E1263" s="216" t="s">
        <v>1643</v>
      </c>
      <c r="F1263" s="217" t="s">
        <v>1644</v>
      </c>
      <c r="G1263" s="218" t="s">
        <v>151</v>
      </c>
      <c r="H1263" s="219">
        <v>0.187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277</v>
      </c>
      <c r="AT1263" s="227" t="s">
        <v>139</v>
      </c>
      <c r="AU1263" s="227" t="s">
        <v>144</v>
      </c>
      <c r="AY1263" s="17" t="s">
        <v>136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144</v>
      </c>
      <c r="BK1263" s="228">
        <f>ROUND(I1263*H1263,2)</f>
        <v>0</v>
      </c>
      <c r="BL1263" s="17" t="s">
        <v>277</v>
      </c>
      <c r="BM1263" s="227" t="s">
        <v>1645</v>
      </c>
    </row>
    <row r="1264" s="2" customFormat="1" ht="33" customHeight="1">
      <c r="A1264" s="38"/>
      <c r="B1264" s="39"/>
      <c r="C1264" s="215" t="s">
        <v>1646</v>
      </c>
      <c r="D1264" s="215" t="s">
        <v>139</v>
      </c>
      <c r="E1264" s="216" t="s">
        <v>1647</v>
      </c>
      <c r="F1264" s="217" t="s">
        <v>1648</v>
      </c>
      <c r="G1264" s="218" t="s">
        <v>151</v>
      </c>
      <c r="H1264" s="219">
        <v>0.374</v>
      </c>
      <c r="I1264" s="220"/>
      <c r="J1264" s="221">
        <f>ROUND(I1264*H1264,2)</f>
        <v>0</v>
      </c>
      <c r="K1264" s="222"/>
      <c r="L1264" s="44"/>
      <c r="M1264" s="223" t="s">
        <v>1</v>
      </c>
      <c r="N1264" s="224" t="s">
        <v>39</v>
      </c>
      <c r="O1264" s="91"/>
      <c r="P1264" s="225">
        <f>O1264*H1264</f>
        <v>0</v>
      </c>
      <c r="Q1264" s="225">
        <v>0</v>
      </c>
      <c r="R1264" s="225">
        <f>Q1264*H1264</f>
        <v>0</v>
      </c>
      <c r="S1264" s="225">
        <v>0</v>
      </c>
      <c r="T1264" s="226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7" t="s">
        <v>277</v>
      </c>
      <c r="AT1264" s="227" t="s">
        <v>139</v>
      </c>
      <c r="AU1264" s="227" t="s">
        <v>144</v>
      </c>
      <c r="AY1264" s="17" t="s">
        <v>136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17" t="s">
        <v>144</v>
      </c>
      <c r="BK1264" s="228">
        <f>ROUND(I1264*H1264,2)</f>
        <v>0</v>
      </c>
      <c r="BL1264" s="17" t="s">
        <v>277</v>
      </c>
      <c r="BM1264" s="227" t="s">
        <v>1649</v>
      </c>
    </row>
    <row r="1265" s="14" customFormat="1">
      <c r="A1265" s="14"/>
      <c r="B1265" s="240"/>
      <c r="C1265" s="241"/>
      <c r="D1265" s="231" t="s">
        <v>146</v>
      </c>
      <c r="E1265" s="241"/>
      <c r="F1265" s="243" t="s">
        <v>1650</v>
      </c>
      <c r="G1265" s="241"/>
      <c r="H1265" s="244">
        <v>0.374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0" t="s">
        <v>146</v>
      </c>
      <c r="AU1265" s="250" t="s">
        <v>144</v>
      </c>
      <c r="AV1265" s="14" t="s">
        <v>144</v>
      </c>
      <c r="AW1265" s="14" t="s">
        <v>4</v>
      </c>
      <c r="AX1265" s="14" t="s">
        <v>81</v>
      </c>
      <c r="AY1265" s="250" t="s">
        <v>136</v>
      </c>
    </row>
    <row r="1266" s="12" customFormat="1" ht="22.8" customHeight="1">
      <c r="A1266" s="12"/>
      <c r="B1266" s="199"/>
      <c r="C1266" s="200"/>
      <c r="D1266" s="201" t="s">
        <v>72</v>
      </c>
      <c r="E1266" s="213" t="s">
        <v>1651</v>
      </c>
      <c r="F1266" s="213" t="s">
        <v>1652</v>
      </c>
      <c r="G1266" s="200"/>
      <c r="H1266" s="200"/>
      <c r="I1266" s="203"/>
      <c r="J1266" s="214">
        <f>BK1266</f>
        <v>0</v>
      </c>
      <c r="K1266" s="200"/>
      <c r="L1266" s="205"/>
      <c r="M1266" s="206"/>
      <c r="N1266" s="207"/>
      <c r="O1266" s="207"/>
      <c r="P1266" s="208">
        <f>SUM(P1267:P1337)</f>
        <v>0</v>
      </c>
      <c r="Q1266" s="207"/>
      <c r="R1266" s="208">
        <f>SUM(R1267:R1337)</f>
        <v>0.05247156</v>
      </c>
      <c r="S1266" s="207"/>
      <c r="T1266" s="209">
        <f>SUM(T1267:T1337)</f>
        <v>0.045380000000000004</v>
      </c>
      <c r="U1266" s="12"/>
      <c r="V1266" s="12"/>
      <c r="W1266" s="12"/>
      <c r="X1266" s="12"/>
      <c r="Y1266" s="12"/>
      <c r="Z1266" s="12"/>
      <c r="AA1266" s="12"/>
      <c r="AB1266" s="12"/>
      <c r="AC1266" s="12"/>
      <c r="AD1266" s="12"/>
      <c r="AE1266" s="12"/>
      <c r="AR1266" s="210" t="s">
        <v>144</v>
      </c>
      <c r="AT1266" s="211" t="s">
        <v>72</v>
      </c>
      <c r="AU1266" s="211" t="s">
        <v>81</v>
      </c>
      <c r="AY1266" s="210" t="s">
        <v>136</v>
      </c>
      <c r="BK1266" s="212">
        <f>SUM(BK1267:BK1337)</f>
        <v>0</v>
      </c>
    </row>
    <row r="1267" s="2" customFormat="1" ht="24.15" customHeight="1">
      <c r="A1267" s="38"/>
      <c r="B1267" s="39"/>
      <c r="C1267" s="215" t="s">
        <v>1653</v>
      </c>
      <c r="D1267" s="215" t="s">
        <v>139</v>
      </c>
      <c r="E1267" s="216" t="s">
        <v>1654</v>
      </c>
      <c r="F1267" s="217" t="s">
        <v>1655</v>
      </c>
      <c r="G1267" s="218" t="s">
        <v>191</v>
      </c>
      <c r="H1267" s="219">
        <v>15.380000000000001</v>
      </c>
      <c r="I1267" s="220"/>
      <c r="J1267" s="221">
        <f>ROUND(I1267*H1267,2)</f>
        <v>0</v>
      </c>
      <c r="K1267" s="222"/>
      <c r="L1267" s="44"/>
      <c r="M1267" s="223" t="s">
        <v>1</v>
      </c>
      <c r="N1267" s="224" t="s">
        <v>39</v>
      </c>
      <c r="O1267" s="91"/>
      <c r="P1267" s="225">
        <f>O1267*H1267</f>
        <v>0</v>
      </c>
      <c r="Q1267" s="225">
        <v>0</v>
      </c>
      <c r="R1267" s="225">
        <f>Q1267*H1267</f>
        <v>0</v>
      </c>
      <c r="S1267" s="225">
        <v>0.001</v>
      </c>
      <c r="T1267" s="226">
        <f>S1267*H1267</f>
        <v>0.015380000000000001</v>
      </c>
      <c r="U1267" s="38"/>
      <c r="V1267" s="38"/>
      <c r="W1267" s="38"/>
      <c r="X1267" s="38"/>
      <c r="Y1267" s="38"/>
      <c r="Z1267" s="38"/>
      <c r="AA1267" s="38"/>
      <c r="AB1267" s="38"/>
      <c r="AC1267" s="38"/>
      <c r="AD1267" s="38"/>
      <c r="AE1267" s="38"/>
      <c r="AR1267" s="227" t="s">
        <v>277</v>
      </c>
      <c r="AT1267" s="227" t="s">
        <v>139</v>
      </c>
      <c r="AU1267" s="227" t="s">
        <v>144</v>
      </c>
      <c r="AY1267" s="17" t="s">
        <v>136</v>
      </c>
      <c r="BE1267" s="228">
        <f>IF(N1267="základní",J1267,0)</f>
        <v>0</v>
      </c>
      <c r="BF1267" s="228">
        <f>IF(N1267="snížená",J1267,0)</f>
        <v>0</v>
      </c>
      <c r="BG1267" s="228">
        <f>IF(N1267="zákl. přenesená",J1267,0)</f>
        <v>0</v>
      </c>
      <c r="BH1267" s="228">
        <f>IF(N1267="sníž. přenesená",J1267,0)</f>
        <v>0</v>
      </c>
      <c r="BI1267" s="228">
        <f>IF(N1267="nulová",J1267,0)</f>
        <v>0</v>
      </c>
      <c r="BJ1267" s="17" t="s">
        <v>144</v>
      </c>
      <c r="BK1267" s="228">
        <f>ROUND(I1267*H1267,2)</f>
        <v>0</v>
      </c>
      <c r="BL1267" s="17" t="s">
        <v>277</v>
      </c>
      <c r="BM1267" s="227" t="s">
        <v>1656</v>
      </c>
    </row>
    <row r="1268" s="13" customFormat="1">
      <c r="A1268" s="13"/>
      <c r="B1268" s="229"/>
      <c r="C1268" s="230"/>
      <c r="D1268" s="231" t="s">
        <v>146</v>
      </c>
      <c r="E1268" s="232" t="s">
        <v>1</v>
      </c>
      <c r="F1268" s="233" t="s">
        <v>325</v>
      </c>
      <c r="G1268" s="230"/>
      <c r="H1268" s="232" t="s">
        <v>1</v>
      </c>
      <c r="I1268" s="234"/>
      <c r="J1268" s="230"/>
      <c r="K1268" s="230"/>
      <c r="L1268" s="235"/>
      <c r="M1268" s="236"/>
      <c r="N1268" s="237"/>
      <c r="O1268" s="237"/>
      <c r="P1268" s="237"/>
      <c r="Q1268" s="237"/>
      <c r="R1268" s="237"/>
      <c r="S1268" s="237"/>
      <c r="T1268" s="23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39" t="s">
        <v>146</v>
      </c>
      <c r="AU1268" s="239" t="s">
        <v>144</v>
      </c>
      <c r="AV1268" s="13" t="s">
        <v>81</v>
      </c>
      <c r="AW1268" s="13" t="s">
        <v>30</v>
      </c>
      <c r="AX1268" s="13" t="s">
        <v>73</v>
      </c>
      <c r="AY1268" s="239" t="s">
        <v>136</v>
      </c>
    </row>
    <row r="1269" s="14" customFormat="1">
      <c r="A1269" s="14"/>
      <c r="B1269" s="240"/>
      <c r="C1269" s="241"/>
      <c r="D1269" s="231" t="s">
        <v>146</v>
      </c>
      <c r="E1269" s="242" t="s">
        <v>1</v>
      </c>
      <c r="F1269" s="243" t="s">
        <v>1657</v>
      </c>
      <c r="G1269" s="241"/>
      <c r="H1269" s="244">
        <v>15.380000000000001</v>
      </c>
      <c r="I1269" s="245"/>
      <c r="J1269" s="241"/>
      <c r="K1269" s="241"/>
      <c r="L1269" s="246"/>
      <c r="M1269" s="247"/>
      <c r="N1269" s="248"/>
      <c r="O1269" s="248"/>
      <c r="P1269" s="248"/>
      <c r="Q1269" s="248"/>
      <c r="R1269" s="248"/>
      <c r="S1269" s="248"/>
      <c r="T1269" s="249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250" t="s">
        <v>146</v>
      </c>
      <c r="AU1269" s="250" t="s">
        <v>144</v>
      </c>
      <c r="AV1269" s="14" t="s">
        <v>144</v>
      </c>
      <c r="AW1269" s="14" t="s">
        <v>30</v>
      </c>
      <c r="AX1269" s="14" t="s">
        <v>81</v>
      </c>
      <c r="AY1269" s="250" t="s">
        <v>136</v>
      </c>
    </row>
    <row r="1270" s="2" customFormat="1" ht="16.5" customHeight="1">
      <c r="A1270" s="38"/>
      <c r="B1270" s="39"/>
      <c r="C1270" s="215" t="s">
        <v>1658</v>
      </c>
      <c r="D1270" s="215" t="s">
        <v>139</v>
      </c>
      <c r="E1270" s="216" t="s">
        <v>1659</v>
      </c>
      <c r="F1270" s="217" t="s">
        <v>1660</v>
      </c>
      <c r="G1270" s="218" t="s">
        <v>191</v>
      </c>
      <c r="H1270" s="219">
        <v>41.045999999999999</v>
      </c>
      <c r="I1270" s="220"/>
      <c r="J1270" s="221">
        <f>ROUND(I1270*H1270,2)</f>
        <v>0</v>
      </c>
      <c r="K1270" s="222"/>
      <c r="L1270" s="44"/>
      <c r="M1270" s="223" t="s">
        <v>1</v>
      </c>
      <c r="N1270" s="224" t="s">
        <v>39</v>
      </c>
      <c r="O1270" s="91"/>
      <c r="P1270" s="225">
        <f>O1270*H1270</f>
        <v>0</v>
      </c>
      <c r="Q1270" s="225">
        <v>0</v>
      </c>
      <c r="R1270" s="225">
        <f>Q1270*H1270</f>
        <v>0</v>
      </c>
      <c r="S1270" s="225">
        <v>0</v>
      </c>
      <c r="T1270" s="226">
        <f>S1270*H1270</f>
        <v>0</v>
      </c>
      <c r="U1270" s="38"/>
      <c r="V1270" s="38"/>
      <c r="W1270" s="38"/>
      <c r="X1270" s="38"/>
      <c r="Y1270" s="38"/>
      <c r="Z1270" s="38"/>
      <c r="AA1270" s="38"/>
      <c r="AB1270" s="38"/>
      <c r="AC1270" s="38"/>
      <c r="AD1270" s="38"/>
      <c r="AE1270" s="38"/>
      <c r="AR1270" s="227" t="s">
        <v>277</v>
      </c>
      <c r="AT1270" s="227" t="s">
        <v>139</v>
      </c>
      <c r="AU1270" s="227" t="s">
        <v>144</v>
      </c>
      <c r="AY1270" s="17" t="s">
        <v>136</v>
      </c>
      <c r="BE1270" s="228">
        <f>IF(N1270="základní",J1270,0)</f>
        <v>0</v>
      </c>
      <c r="BF1270" s="228">
        <f>IF(N1270="snížená",J1270,0)</f>
        <v>0</v>
      </c>
      <c r="BG1270" s="228">
        <f>IF(N1270="zákl. přenesená",J1270,0)</f>
        <v>0</v>
      </c>
      <c r="BH1270" s="228">
        <f>IF(N1270="sníž. přenesená",J1270,0)</f>
        <v>0</v>
      </c>
      <c r="BI1270" s="228">
        <f>IF(N1270="nulová",J1270,0)</f>
        <v>0</v>
      </c>
      <c r="BJ1270" s="17" t="s">
        <v>144</v>
      </c>
      <c r="BK1270" s="228">
        <f>ROUND(I1270*H1270,2)</f>
        <v>0</v>
      </c>
      <c r="BL1270" s="17" t="s">
        <v>277</v>
      </c>
      <c r="BM1270" s="227" t="s">
        <v>1661</v>
      </c>
    </row>
    <row r="1271" s="13" customFormat="1">
      <c r="A1271" s="13"/>
      <c r="B1271" s="229"/>
      <c r="C1271" s="230"/>
      <c r="D1271" s="231" t="s">
        <v>146</v>
      </c>
      <c r="E1271" s="232" t="s">
        <v>1</v>
      </c>
      <c r="F1271" s="233" t="s">
        <v>1662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146</v>
      </c>
      <c r="AU1271" s="239" t="s">
        <v>144</v>
      </c>
      <c r="AV1271" s="13" t="s">
        <v>81</v>
      </c>
      <c r="AW1271" s="13" t="s">
        <v>30</v>
      </c>
      <c r="AX1271" s="13" t="s">
        <v>73</v>
      </c>
      <c r="AY1271" s="239" t="s">
        <v>136</v>
      </c>
    </row>
    <row r="1272" s="13" customFormat="1">
      <c r="A1272" s="13"/>
      <c r="B1272" s="229"/>
      <c r="C1272" s="230"/>
      <c r="D1272" s="231" t="s">
        <v>146</v>
      </c>
      <c r="E1272" s="232" t="s">
        <v>1</v>
      </c>
      <c r="F1272" s="233" t="s">
        <v>325</v>
      </c>
      <c r="G1272" s="230"/>
      <c r="H1272" s="232" t="s">
        <v>1</v>
      </c>
      <c r="I1272" s="234"/>
      <c r="J1272" s="230"/>
      <c r="K1272" s="230"/>
      <c r="L1272" s="235"/>
      <c r="M1272" s="236"/>
      <c r="N1272" s="237"/>
      <c r="O1272" s="237"/>
      <c r="P1272" s="237"/>
      <c r="Q1272" s="237"/>
      <c r="R1272" s="237"/>
      <c r="S1272" s="237"/>
      <c r="T1272" s="23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39" t="s">
        <v>146</v>
      </c>
      <c r="AU1272" s="239" t="s">
        <v>144</v>
      </c>
      <c r="AV1272" s="13" t="s">
        <v>81</v>
      </c>
      <c r="AW1272" s="13" t="s">
        <v>30</v>
      </c>
      <c r="AX1272" s="13" t="s">
        <v>73</v>
      </c>
      <c r="AY1272" s="239" t="s">
        <v>136</v>
      </c>
    </row>
    <row r="1273" s="14" customFormat="1">
      <c r="A1273" s="14"/>
      <c r="B1273" s="240"/>
      <c r="C1273" s="241"/>
      <c r="D1273" s="231" t="s">
        <v>146</v>
      </c>
      <c r="E1273" s="242" t="s">
        <v>1</v>
      </c>
      <c r="F1273" s="243" t="s">
        <v>1663</v>
      </c>
      <c r="G1273" s="241"/>
      <c r="H1273" s="244">
        <v>17.960000000000001</v>
      </c>
      <c r="I1273" s="245"/>
      <c r="J1273" s="241"/>
      <c r="K1273" s="241"/>
      <c r="L1273" s="246"/>
      <c r="M1273" s="247"/>
      <c r="N1273" s="248"/>
      <c r="O1273" s="248"/>
      <c r="P1273" s="248"/>
      <c r="Q1273" s="248"/>
      <c r="R1273" s="248"/>
      <c r="S1273" s="248"/>
      <c r="T1273" s="249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0" t="s">
        <v>146</v>
      </c>
      <c r="AU1273" s="250" t="s">
        <v>144</v>
      </c>
      <c r="AV1273" s="14" t="s">
        <v>144</v>
      </c>
      <c r="AW1273" s="14" t="s">
        <v>30</v>
      </c>
      <c r="AX1273" s="14" t="s">
        <v>73</v>
      </c>
      <c r="AY1273" s="250" t="s">
        <v>136</v>
      </c>
    </row>
    <row r="1274" s="13" customFormat="1">
      <c r="A1274" s="13"/>
      <c r="B1274" s="229"/>
      <c r="C1274" s="230"/>
      <c r="D1274" s="231" t="s">
        <v>146</v>
      </c>
      <c r="E1274" s="232" t="s">
        <v>1</v>
      </c>
      <c r="F1274" s="233" t="s">
        <v>1664</v>
      </c>
      <c r="G1274" s="230"/>
      <c r="H1274" s="232" t="s">
        <v>1</v>
      </c>
      <c r="I1274" s="234"/>
      <c r="J1274" s="230"/>
      <c r="K1274" s="230"/>
      <c r="L1274" s="235"/>
      <c r="M1274" s="236"/>
      <c r="N1274" s="237"/>
      <c r="O1274" s="237"/>
      <c r="P1274" s="237"/>
      <c r="Q1274" s="237"/>
      <c r="R1274" s="237"/>
      <c r="S1274" s="237"/>
      <c r="T1274" s="23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39" t="s">
        <v>146</v>
      </c>
      <c r="AU1274" s="239" t="s">
        <v>144</v>
      </c>
      <c r="AV1274" s="13" t="s">
        <v>81</v>
      </c>
      <c r="AW1274" s="13" t="s">
        <v>30</v>
      </c>
      <c r="AX1274" s="13" t="s">
        <v>73</v>
      </c>
      <c r="AY1274" s="239" t="s">
        <v>136</v>
      </c>
    </row>
    <row r="1275" s="13" customFormat="1">
      <c r="A1275" s="13"/>
      <c r="B1275" s="229"/>
      <c r="C1275" s="230"/>
      <c r="D1275" s="231" t="s">
        <v>146</v>
      </c>
      <c r="E1275" s="232" t="s">
        <v>1</v>
      </c>
      <c r="F1275" s="233" t="s">
        <v>385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146</v>
      </c>
      <c r="AU1275" s="239" t="s">
        <v>144</v>
      </c>
      <c r="AV1275" s="13" t="s">
        <v>81</v>
      </c>
      <c r="AW1275" s="13" t="s">
        <v>30</v>
      </c>
      <c r="AX1275" s="13" t="s">
        <v>73</v>
      </c>
      <c r="AY1275" s="239" t="s">
        <v>136</v>
      </c>
    </row>
    <row r="1276" s="14" customFormat="1">
      <c r="A1276" s="14"/>
      <c r="B1276" s="240"/>
      <c r="C1276" s="241"/>
      <c r="D1276" s="231" t="s">
        <v>146</v>
      </c>
      <c r="E1276" s="242" t="s">
        <v>1</v>
      </c>
      <c r="F1276" s="243" t="s">
        <v>386</v>
      </c>
      <c r="G1276" s="241"/>
      <c r="H1276" s="244">
        <v>6.8860000000000001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146</v>
      </c>
      <c r="AU1276" s="250" t="s">
        <v>144</v>
      </c>
      <c r="AV1276" s="14" t="s">
        <v>144</v>
      </c>
      <c r="AW1276" s="14" t="s">
        <v>30</v>
      </c>
      <c r="AX1276" s="14" t="s">
        <v>73</v>
      </c>
      <c r="AY1276" s="250" t="s">
        <v>136</v>
      </c>
    </row>
    <row r="1277" s="13" customFormat="1">
      <c r="A1277" s="13"/>
      <c r="B1277" s="229"/>
      <c r="C1277" s="230"/>
      <c r="D1277" s="231" t="s">
        <v>146</v>
      </c>
      <c r="E1277" s="232" t="s">
        <v>1</v>
      </c>
      <c r="F1277" s="233" t="s">
        <v>335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146</v>
      </c>
      <c r="AU1277" s="239" t="s">
        <v>144</v>
      </c>
      <c r="AV1277" s="13" t="s">
        <v>81</v>
      </c>
      <c r="AW1277" s="13" t="s">
        <v>30</v>
      </c>
      <c r="AX1277" s="13" t="s">
        <v>73</v>
      </c>
      <c r="AY1277" s="239" t="s">
        <v>136</v>
      </c>
    </row>
    <row r="1278" s="14" customFormat="1">
      <c r="A1278" s="14"/>
      <c r="B1278" s="240"/>
      <c r="C1278" s="241"/>
      <c r="D1278" s="231" t="s">
        <v>146</v>
      </c>
      <c r="E1278" s="242" t="s">
        <v>1</v>
      </c>
      <c r="F1278" s="243" t="s">
        <v>387</v>
      </c>
      <c r="G1278" s="241"/>
      <c r="H1278" s="244">
        <v>5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146</v>
      </c>
      <c r="AU1278" s="250" t="s">
        <v>144</v>
      </c>
      <c r="AV1278" s="14" t="s">
        <v>144</v>
      </c>
      <c r="AW1278" s="14" t="s">
        <v>30</v>
      </c>
      <c r="AX1278" s="14" t="s">
        <v>73</v>
      </c>
      <c r="AY1278" s="250" t="s">
        <v>136</v>
      </c>
    </row>
    <row r="1279" s="13" customFormat="1">
      <c r="A1279" s="13"/>
      <c r="B1279" s="229"/>
      <c r="C1279" s="230"/>
      <c r="D1279" s="231" t="s">
        <v>146</v>
      </c>
      <c r="E1279" s="232" t="s">
        <v>1</v>
      </c>
      <c r="F1279" s="233" t="s">
        <v>336</v>
      </c>
      <c r="G1279" s="230"/>
      <c r="H1279" s="232" t="s">
        <v>1</v>
      </c>
      <c r="I1279" s="234"/>
      <c r="J1279" s="230"/>
      <c r="K1279" s="230"/>
      <c r="L1279" s="235"/>
      <c r="M1279" s="236"/>
      <c r="N1279" s="237"/>
      <c r="O1279" s="237"/>
      <c r="P1279" s="237"/>
      <c r="Q1279" s="237"/>
      <c r="R1279" s="237"/>
      <c r="S1279" s="237"/>
      <c r="T1279" s="23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39" t="s">
        <v>146</v>
      </c>
      <c r="AU1279" s="239" t="s">
        <v>144</v>
      </c>
      <c r="AV1279" s="13" t="s">
        <v>81</v>
      </c>
      <c r="AW1279" s="13" t="s">
        <v>30</v>
      </c>
      <c r="AX1279" s="13" t="s">
        <v>73</v>
      </c>
      <c r="AY1279" s="239" t="s">
        <v>136</v>
      </c>
    </row>
    <row r="1280" s="14" customFormat="1">
      <c r="A1280" s="14"/>
      <c r="B1280" s="240"/>
      <c r="C1280" s="241"/>
      <c r="D1280" s="231" t="s">
        <v>146</v>
      </c>
      <c r="E1280" s="242" t="s">
        <v>1</v>
      </c>
      <c r="F1280" s="243" t="s">
        <v>388</v>
      </c>
      <c r="G1280" s="241"/>
      <c r="H1280" s="244">
        <v>11.199999999999999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146</v>
      </c>
      <c r="AU1280" s="250" t="s">
        <v>144</v>
      </c>
      <c r="AV1280" s="14" t="s">
        <v>144</v>
      </c>
      <c r="AW1280" s="14" t="s">
        <v>30</v>
      </c>
      <c r="AX1280" s="14" t="s">
        <v>73</v>
      </c>
      <c r="AY1280" s="250" t="s">
        <v>136</v>
      </c>
    </row>
    <row r="1281" s="15" customFormat="1">
      <c r="A1281" s="15"/>
      <c r="B1281" s="251"/>
      <c r="C1281" s="252"/>
      <c r="D1281" s="231" t="s">
        <v>146</v>
      </c>
      <c r="E1281" s="253" t="s">
        <v>1</v>
      </c>
      <c r="F1281" s="254" t="s">
        <v>159</v>
      </c>
      <c r="G1281" s="252"/>
      <c r="H1281" s="255">
        <v>41.045999999999999</v>
      </c>
      <c r="I1281" s="256"/>
      <c r="J1281" s="252"/>
      <c r="K1281" s="252"/>
      <c r="L1281" s="257"/>
      <c r="M1281" s="258"/>
      <c r="N1281" s="259"/>
      <c r="O1281" s="259"/>
      <c r="P1281" s="259"/>
      <c r="Q1281" s="259"/>
      <c r="R1281" s="259"/>
      <c r="S1281" s="259"/>
      <c r="T1281" s="260"/>
      <c r="U1281" s="15"/>
      <c r="V1281" s="15"/>
      <c r="W1281" s="15"/>
      <c r="X1281" s="15"/>
      <c r="Y1281" s="15"/>
      <c r="Z1281" s="15"/>
      <c r="AA1281" s="15"/>
      <c r="AB1281" s="15"/>
      <c r="AC1281" s="15"/>
      <c r="AD1281" s="15"/>
      <c r="AE1281" s="15"/>
      <c r="AT1281" s="261" t="s">
        <v>146</v>
      </c>
      <c r="AU1281" s="261" t="s">
        <v>144</v>
      </c>
      <c r="AV1281" s="15" t="s">
        <v>143</v>
      </c>
      <c r="AW1281" s="15" t="s">
        <v>30</v>
      </c>
      <c r="AX1281" s="15" t="s">
        <v>81</v>
      </c>
      <c r="AY1281" s="261" t="s">
        <v>136</v>
      </c>
    </row>
    <row r="1282" s="2" customFormat="1" ht="16.5" customHeight="1">
      <c r="A1282" s="38"/>
      <c r="B1282" s="39"/>
      <c r="C1282" s="262" t="s">
        <v>1665</v>
      </c>
      <c r="D1282" s="262" t="s">
        <v>160</v>
      </c>
      <c r="E1282" s="263" t="s">
        <v>1666</v>
      </c>
      <c r="F1282" s="264" t="s">
        <v>1667</v>
      </c>
      <c r="G1282" s="265" t="s">
        <v>191</v>
      </c>
      <c r="H1282" s="266">
        <v>24.933</v>
      </c>
      <c r="I1282" s="267"/>
      <c r="J1282" s="268">
        <f>ROUND(I1282*H1282,2)</f>
        <v>0</v>
      </c>
      <c r="K1282" s="269"/>
      <c r="L1282" s="270"/>
      <c r="M1282" s="271" t="s">
        <v>1</v>
      </c>
      <c r="N1282" s="272" t="s">
        <v>39</v>
      </c>
      <c r="O1282" s="91"/>
      <c r="P1282" s="225">
        <f>O1282*H1282</f>
        <v>0</v>
      </c>
      <c r="Q1282" s="225">
        <v>0.00020000000000000001</v>
      </c>
      <c r="R1282" s="225">
        <f>Q1282*H1282</f>
        <v>0.0049865999999999999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354</v>
      </c>
      <c r="AT1282" s="227" t="s">
        <v>160</v>
      </c>
      <c r="AU1282" s="227" t="s">
        <v>144</v>
      </c>
      <c r="AY1282" s="17" t="s">
        <v>136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144</v>
      </c>
      <c r="BK1282" s="228">
        <f>ROUND(I1282*H1282,2)</f>
        <v>0</v>
      </c>
      <c r="BL1282" s="17" t="s">
        <v>277</v>
      </c>
      <c r="BM1282" s="227" t="s">
        <v>1668</v>
      </c>
    </row>
    <row r="1283" s="13" customFormat="1">
      <c r="A1283" s="13"/>
      <c r="B1283" s="229"/>
      <c r="C1283" s="230"/>
      <c r="D1283" s="231" t="s">
        <v>146</v>
      </c>
      <c r="E1283" s="232" t="s">
        <v>1</v>
      </c>
      <c r="F1283" s="233" t="s">
        <v>1664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146</v>
      </c>
      <c r="AU1283" s="239" t="s">
        <v>144</v>
      </c>
      <c r="AV1283" s="13" t="s">
        <v>81</v>
      </c>
      <c r="AW1283" s="13" t="s">
        <v>30</v>
      </c>
      <c r="AX1283" s="13" t="s">
        <v>73</v>
      </c>
      <c r="AY1283" s="239" t="s">
        <v>136</v>
      </c>
    </row>
    <row r="1284" s="13" customFormat="1">
      <c r="A1284" s="13"/>
      <c r="B1284" s="229"/>
      <c r="C1284" s="230"/>
      <c r="D1284" s="231" t="s">
        <v>146</v>
      </c>
      <c r="E1284" s="232" t="s">
        <v>1</v>
      </c>
      <c r="F1284" s="233" t="s">
        <v>385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146</v>
      </c>
      <c r="AU1284" s="239" t="s">
        <v>144</v>
      </c>
      <c r="AV1284" s="13" t="s">
        <v>81</v>
      </c>
      <c r="AW1284" s="13" t="s">
        <v>30</v>
      </c>
      <c r="AX1284" s="13" t="s">
        <v>73</v>
      </c>
      <c r="AY1284" s="239" t="s">
        <v>136</v>
      </c>
    </row>
    <row r="1285" s="14" customFormat="1">
      <c r="A1285" s="14"/>
      <c r="B1285" s="240"/>
      <c r="C1285" s="241"/>
      <c r="D1285" s="231" t="s">
        <v>146</v>
      </c>
      <c r="E1285" s="242" t="s">
        <v>1</v>
      </c>
      <c r="F1285" s="243" t="s">
        <v>386</v>
      </c>
      <c r="G1285" s="241"/>
      <c r="H1285" s="244">
        <v>6.8860000000000001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146</v>
      </c>
      <c r="AU1285" s="250" t="s">
        <v>144</v>
      </c>
      <c r="AV1285" s="14" t="s">
        <v>144</v>
      </c>
      <c r="AW1285" s="14" t="s">
        <v>30</v>
      </c>
      <c r="AX1285" s="14" t="s">
        <v>73</v>
      </c>
      <c r="AY1285" s="250" t="s">
        <v>136</v>
      </c>
    </row>
    <row r="1286" s="13" customFormat="1">
      <c r="A1286" s="13"/>
      <c r="B1286" s="229"/>
      <c r="C1286" s="230"/>
      <c r="D1286" s="231" t="s">
        <v>146</v>
      </c>
      <c r="E1286" s="232" t="s">
        <v>1</v>
      </c>
      <c r="F1286" s="233" t="s">
        <v>335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146</v>
      </c>
      <c r="AU1286" s="239" t="s">
        <v>144</v>
      </c>
      <c r="AV1286" s="13" t="s">
        <v>81</v>
      </c>
      <c r="AW1286" s="13" t="s">
        <v>30</v>
      </c>
      <c r="AX1286" s="13" t="s">
        <v>73</v>
      </c>
      <c r="AY1286" s="239" t="s">
        <v>136</v>
      </c>
    </row>
    <row r="1287" s="14" customFormat="1">
      <c r="A1287" s="14"/>
      <c r="B1287" s="240"/>
      <c r="C1287" s="241"/>
      <c r="D1287" s="231" t="s">
        <v>146</v>
      </c>
      <c r="E1287" s="242" t="s">
        <v>1</v>
      </c>
      <c r="F1287" s="243" t="s">
        <v>387</v>
      </c>
      <c r="G1287" s="241"/>
      <c r="H1287" s="244">
        <v>5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146</v>
      </c>
      <c r="AU1287" s="250" t="s">
        <v>144</v>
      </c>
      <c r="AV1287" s="14" t="s">
        <v>144</v>
      </c>
      <c r="AW1287" s="14" t="s">
        <v>30</v>
      </c>
      <c r="AX1287" s="14" t="s">
        <v>73</v>
      </c>
      <c r="AY1287" s="250" t="s">
        <v>136</v>
      </c>
    </row>
    <row r="1288" s="13" customFormat="1">
      <c r="A1288" s="13"/>
      <c r="B1288" s="229"/>
      <c r="C1288" s="230"/>
      <c r="D1288" s="231" t="s">
        <v>146</v>
      </c>
      <c r="E1288" s="232" t="s">
        <v>1</v>
      </c>
      <c r="F1288" s="233" t="s">
        <v>336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146</v>
      </c>
      <c r="AU1288" s="239" t="s">
        <v>144</v>
      </c>
      <c r="AV1288" s="13" t="s">
        <v>81</v>
      </c>
      <c r="AW1288" s="13" t="s">
        <v>30</v>
      </c>
      <c r="AX1288" s="13" t="s">
        <v>73</v>
      </c>
      <c r="AY1288" s="239" t="s">
        <v>136</v>
      </c>
    </row>
    <row r="1289" s="14" customFormat="1">
      <c r="A1289" s="14"/>
      <c r="B1289" s="240"/>
      <c r="C1289" s="241"/>
      <c r="D1289" s="231" t="s">
        <v>146</v>
      </c>
      <c r="E1289" s="242" t="s">
        <v>1</v>
      </c>
      <c r="F1289" s="243" t="s">
        <v>388</v>
      </c>
      <c r="G1289" s="241"/>
      <c r="H1289" s="244">
        <v>11.199999999999999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146</v>
      </c>
      <c r="AU1289" s="250" t="s">
        <v>144</v>
      </c>
      <c r="AV1289" s="14" t="s">
        <v>144</v>
      </c>
      <c r="AW1289" s="14" t="s">
        <v>30</v>
      </c>
      <c r="AX1289" s="14" t="s">
        <v>73</v>
      </c>
      <c r="AY1289" s="250" t="s">
        <v>136</v>
      </c>
    </row>
    <row r="1290" s="15" customFormat="1">
      <c r="A1290" s="15"/>
      <c r="B1290" s="251"/>
      <c r="C1290" s="252"/>
      <c r="D1290" s="231" t="s">
        <v>146</v>
      </c>
      <c r="E1290" s="253" t="s">
        <v>1</v>
      </c>
      <c r="F1290" s="254" t="s">
        <v>159</v>
      </c>
      <c r="G1290" s="252"/>
      <c r="H1290" s="255">
        <v>23.085999999999999</v>
      </c>
      <c r="I1290" s="256"/>
      <c r="J1290" s="252"/>
      <c r="K1290" s="252"/>
      <c r="L1290" s="257"/>
      <c r="M1290" s="258"/>
      <c r="N1290" s="259"/>
      <c r="O1290" s="259"/>
      <c r="P1290" s="259"/>
      <c r="Q1290" s="259"/>
      <c r="R1290" s="259"/>
      <c r="S1290" s="259"/>
      <c r="T1290" s="260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61" t="s">
        <v>146</v>
      </c>
      <c r="AU1290" s="261" t="s">
        <v>144</v>
      </c>
      <c r="AV1290" s="15" t="s">
        <v>143</v>
      </c>
      <c r="AW1290" s="15" t="s">
        <v>30</v>
      </c>
      <c r="AX1290" s="15" t="s">
        <v>81</v>
      </c>
      <c r="AY1290" s="261" t="s">
        <v>136</v>
      </c>
    </row>
    <row r="1291" s="14" customFormat="1">
      <c r="A1291" s="14"/>
      <c r="B1291" s="240"/>
      <c r="C1291" s="241"/>
      <c r="D1291" s="231" t="s">
        <v>146</v>
      </c>
      <c r="E1291" s="241"/>
      <c r="F1291" s="243" t="s">
        <v>1669</v>
      </c>
      <c r="G1291" s="241"/>
      <c r="H1291" s="244">
        <v>24.933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146</v>
      </c>
      <c r="AU1291" s="250" t="s">
        <v>144</v>
      </c>
      <c r="AV1291" s="14" t="s">
        <v>144</v>
      </c>
      <c r="AW1291" s="14" t="s">
        <v>4</v>
      </c>
      <c r="AX1291" s="14" t="s">
        <v>81</v>
      </c>
      <c r="AY1291" s="250" t="s">
        <v>136</v>
      </c>
    </row>
    <row r="1292" s="2" customFormat="1" ht="16.5" customHeight="1">
      <c r="A1292" s="38"/>
      <c r="B1292" s="39"/>
      <c r="C1292" s="262" t="s">
        <v>1670</v>
      </c>
      <c r="D1292" s="262" t="s">
        <v>160</v>
      </c>
      <c r="E1292" s="263" t="s">
        <v>1671</v>
      </c>
      <c r="F1292" s="264" t="s">
        <v>1672</v>
      </c>
      <c r="G1292" s="265" t="s">
        <v>191</v>
      </c>
      <c r="H1292" s="266">
        <v>17.960000000000001</v>
      </c>
      <c r="I1292" s="267"/>
      <c r="J1292" s="268">
        <f>ROUND(I1292*H1292,2)</f>
        <v>0</v>
      </c>
      <c r="K1292" s="269"/>
      <c r="L1292" s="270"/>
      <c r="M1292" s="271" t="s">
        <v>1</v>
      </c>
      <c r="N1292" s="272" t="s">
        <v>39</v>
      </c>
      <c r="O1292" s="91"/>
      <c r="P1292" s="225">
        <f>O1292*H1292</f>
        <v>0</v>
      </c>
      <c r="Q1292" s="225">
        <v>0.00020000000000000001</v>
      </c>
      <c r="R1292" s="225">
        <f>Q1292*H1292</f>
        <v>0.0035920000000000001</v>
      </c>
      <c r="S1292" s="225">
        <v>0</v>
      </c>
      <c r="T1292" s="226">
        <f>S1292*H1292</f>
        <v>0</v>
      </c>
      <c r="U1292" s="38"/>
      <c r="V1292" s="38"/>
      <c r="W1292" s="38"/>
      <c r="X1292" s="38"/>
      <c r="Y1292" s="38"/>
      <c r="Z1292" s="38"/>
      <c r="AA1292" s="38"/>
      <c r="AB1292" s="38"/>
      <c r="AC1292" s="38"/>
      <c r="AD1292" s="38"/>
      <c r="AE1292" s="38"/>
      <c r="AR1292" s="227" t="s">
        <v>354</v>
      </c>
      <c r="AT1292" s="227" t="s">
        <v>160</v>
      </c>
      <c r="AU1292" s="227" t="s">
        <v>144</v>
      </c>
      <c r="AY1292" s="17" t="s">
        <v>136</v>
      </c>
      <c r="BE1292" s="228">
        <f>IF(N1292="základní",J1292,0)</f>
        <v>0</v>
      </c>
      <c r="BF1292" s="228">
        <f>IF(N1292="snížená",J1292,0)</f>
        <v>0</v>
      </c>
      <c r="BG1292" s="228">
        <f>IF(N1292="zákl. přenesená",J1292,0)</f>
        <v>0</v>
      </c>
      <c r="BH1292" s="228">
        <f>IF(N1292="sníž. přenesená",J1292,0)</f>
        <v>0</v>
      </c>
      <c r="BI1292" s="228">
        <f>IF(N1292="nulová",J1292,0)</f>
        <v>0</v>
      </c>
      <c r="BJ1292" s="17" t="s">
        <v>144</v>
      </c>
      <c r="BK1292" s="228">
        <f>ROUND(I1292*H1292,2)</f>
        <v>0</v>
      </c>
      <c r="BL1292" s="17" t="s">
        <v>277</v>
      </c>
      <c r="BM1292" s="227" t="s">
        <v>1673</v>
      </c>
    </row>
    <row r="1293" s="13" customFormat="1">
      <c r="A1293" s="13"/>
      <c r="B1293" s="229"/>
      <c r="C1293" s="230"/>
      <c r="D1293" s="231" t="s">
        <v>146</v>
      </c>
      <c r="E1293" s="232" t="s">
        <v>1</v>
      </c>
      <c r="F1293" s="233" t="s">
        <v>1674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146</v>
      </c>
      <c r="AU1293" s="239" t="s">
        <v>144</v>
      </c>
      <c r="AV1293" s="13" t="s">
        <v>81</v>
      </c>
      <c r="AW1293" s="13" t="s">
        <v>30</v>
      </c>
      <c r="AX1293" s="13" t="s">
        <v>73</v>
      </c>
      <c r="AY1293" s="239" t="s">
        <v>136</v>
      </c>
    </row>
    <row r="1294" s="13" customFormat="1">
      <c r="A1294" s="13"/>
      <c r="B1294" s="229"/>
      <c r="C1294" s="230"/>
      <c r="D1294" s="231" t="s">
        <v>146</v>
      </c>
      <c r="E1294" s="232" t="s">
        <v>1</v>
      </c>
      <c r="F1294" s="233" t="s">
        <v>325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146</v>
      </c>
      <c r="AU1294" s="239" t="s">
        <v>144</v>
      </c>
      <c r="AV1294" s="13" t="s">
        <v>81</v>
      </c>
      <c r="AW1294" s="13" t="s">
        <v>30</v>
      </c>
      <c r="AX1294" s="13" t="s">
        <v>73</v>
      </c>
      <c r="AY1294" s="239" t="s">
        <v>136</v>
      </c>
    </row>
    <row r="1295" s="14" customFormat="1">
      <c r="A1295" s="14"/>
      <c r="B1295" s="240"/>
      <c r="C1295" s="241"/>
      <c r="D1295" s="231" t="s">
        <v>146</v>
      </c>
      <c r="E1295" s="242" t="s">
        <v>1</v>
      </c>
      <c r="F1295" s="243" t="s">
        <v>1675</v>
      </c>
      <c r="G1295" s="241"/>
      <c r="H1295" s="244">
        <v>17.960000000000001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146</v>
      </c>
      <c r="AU1295" s="250" t="s">
        <v>144</v>
      </c>
      <c r="AV1295" s="14" t="s">
        <v>144</v>
      </c>
      <c r="AW1295" s="14" t="s">
        <v>30</v>
      </c>
      <c r="AX1295" s="14" t="s">
        <v>73</v>
      </c>
      <c r="AY1295" s="250" t="s">
        <v>136</v>
      </c>
    </row>
    <row r="1296" s="15" customFormat="1">
      <c r="A1296" s="15"/>
      <c r="B1296" s="251"/>
      <c r="C1296" s="252"/>
      <c r="D1296" s="231" t="s">
        <v>146</v>
      </c>
      <c r="E1296" s="253" t="s">
        <v>1</v>
      </c>
      <c r="F1296" s="254" t="s">
        <v>159</v>
      </c>
      <c r="G1296" s="252"/>
      <c r="H1296" s="255">
        <v>17.960000000000001</v>
      </c>
      <c r="I1296" s="256"/>
      <c r="J1296" s="252"/>
      <c r="K1296" s="252"/>
      <c r="L1296" s="257"/>
      <c r="M1296" s="258"/>
      <c r="N1296" s="259"/>
      <c r="O1296" s="259"/>
      <c r="P1296" s="259"/>
      <c r="Q1296" s="259"/>
      <c r="R1296" s="259"/>
      <c r="S1296" s="259"/>
      <c r="T1296" s="260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61" t="s">
        <v>146</v>
      </c>
      <c r="AU1296" s="261" t="s">
        <v>144</v>
      </c>
      <c r="AV1296" s="15" t="s">
        <v>143</v>
      </c>
      <c r="AW1296" s="15" t="s">
        <v>30</v>
      </c>
      <c r="AX1296" s="15" t="s">
        <v>81</v>
      </c>
      <c r="AY1296" s="261" t="s">
        <v>136</v>
      </c>
    </row>
    <row r="1297" s="2" customFormat="1" ht="24.15" customHeight="1">
      <c r="A1297" s="38"/>
      <c r="B1297" s="39"/>
      <c r="C1297" s="215" t="s">
        <v>1676</v>
      </c>
      <c r="D1297" s="215" t="s">
        <v>139</v>
      </c>
      <c r="E1297" s="216" t="s">
        <v>1677</v>
      </c>
      <c r="F1297" s="217" t="s">
        <v>1678</v>
      </c>
      <c r="G1297" s="218" t="s">
        <v>170</v>
      </c>
      <c r="H1297" s="219">
        <v>2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6.9999999999999994E-05</v>
      </c>
      <c r="R1297" s="225">
        <f>Q1297*H1297</f>
        <v>0.00013999999999999999</v>
      </c>
      <c r="S1297" s="225">
        <v>0</v>
      </c>
      <c r="T1297" s="226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277</v>
      </c>
      <c r="AT1297" s="227" t="s">
        <v>139</v>
      </c>
      <c r="AU1297" s="227" t="s">
        <v>144</v>
      </c>
      <c r="AY1297" s="17" t="s">
        <v>136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144</v>
      </c>
      <c r="BK1297" s="228">
        <f>ROUND(I1297*H1297,2)</f>
        <v>0</v>
      </c>
      <c r="BL1297" s="17" t="s">
        <v>277</v>
      </c>
      <c r="BM1297" s="227" t="s">
        <v>1679</v>
      </c>
    </row>
    <row r="1298" s="2" customFormat="1" ht="21.75" customHeight="1">
      <c r="A1298" s="38"/>
      <c r="B1298" s="39"/>
      <c r="C1298" s="262" t="s">
        <v>1680</v>
      </c>
      <c r="D1298" s="262" t="s">
        <v>160</v>
      </c>
      <c r="E1298" s="263" t="s">
        <v>1681</v>
      </c>
      <c r="F1298" s="264" t="s">
        <v>1682</v>
      </c>
      <c r="G1298" s="265" t="s">
        <v>176</v>
      </c>
      <c r="H1298" s="266">
        <v>2.2000000000000002</v>
      </c>
      <c r="I1298" s="267"/>
      <c r="J1298" s="268">
        <f>ROUND(I1298*H1298,2)</f>
        <v>0</v>
      </c>
      <c r="K1298" s="269"/>
      <c r="L1298" s="270"/>
      <c r="M1298" s="271" t="s">
        <v>1</v>
      </c>
      <c r="N1298" s="272" t="s">
        <v>39</v>
      </c>
      <c r="O1298" s="91"/>
      <c r="P1298" s="225">
        <f>O1298*H1298</f>
        <v>0</v>
      </c>
      <c r="Q1298" s="225">
        <v>0.01617</v>
      </c>
      <c r="R1298" s="225">
        <f>Q1298*H1298</f>
        <v>0.035574000000000001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354</v>
      </c>
      <c r="AT1298" s="227" t="s">
        <v>160</v>
      </c>
      <c r="AU1298" s="227" t="s">
        <v>144</v>
      </c>
      <c r="AY1298" s="17" t="s">
        <v>136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144</v>
      </c>
      <c r="BK1298" s="228">
        <f>ROUND(I1298*H1298,2)</f>
        <v>0</v>
      </c>
      <c r="BL1298" s="17" t="s">
        <v>277</v>
      </c>
      <c r="BM1298" s="227" t="s">
        <v>1683</v>
      </c>
    </row>
    <row r="1299" s="14" customFormat="1">
      <c r="A1299" s="14"/>
      <c r="B1299" s="240"/>
      <c r="C1299" s="241"/>
      <c r="D1299" s="231" t="s">
        <v>146</v>
      </c>
      <c r="E1299" s="241"/>
      <c r="F1299" s="243" t="s">
        <v>1684</v>
      </c>
      <c r="G1299" s="241"/>
      <c r="H1299" s="244">
        <v>2.2000000000000002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146</v>
      </c>
      <c r="AU1299" s="250" t="s">
        <v>144</v>
      </c>
      <c r="AV1299" s="14" t="s">
        <v>144</v>
      </c>
      <c r="AW1299" s="14" t="s">
        <v>4</v>
      </c>
      <c r="AX1299" s="14" t="s">
        <v>81</v>
      </c>
      <c r="AY1299" s="250" t="s">
        <v>136</v>
      </c>
    </row>
    <row r="1300" s="2" customFormat="1" ht="21.75" customHeight="1">
      <c r="A1300" s="38"/>
      <c r="B1300" s="39"/>
      <c r="C1300" s="215" t="s">
        <v>1685</v>
      </c>
      <c r="D1300" s="215" t="s">
        <v>139</v>
      </c>
      <c r="E1300" s="216" t="s">
        <v>1686</v>
      </c>
      <c r="F1300" s="217" t="s">
        <v>1687</v>
      </c>
      <c r="G1300" s="218" t="s">
        <v>176</v>
      </c>
      <c r="H1300" s="219">
        <v>2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0</v>
      </c>
      <c r="R1300" s="225">
        <f>Q1300*H1300</f>
        <v>0</v>
      </c>
      <c r="S1300" s="225">
        <v>0.014999999999999999</v>
      </c>
      <c r="T1300" s="226">
        <f>S1300*H1300</f>
        <v>0.029999999999999999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277</v>
      </c>
      <c r="AT1300" s="227" t="s">
        <v>139</v>
      </c>
      <c r="AU1300" s="227" t="s">
        <v>144</v>
      </c>
      <c r="AY1300" s="17" t="s">
        <v>136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144</v>
      </c>
      <c r="BK1300" s="228">
        <f>ROUND(I1300*H1300,2)</f>
        <v>0</v>
      </c>
      <c r="BL1300" s="17" t="s">
        <v>277</v>
      </c>
      <c r="BM1300" s="227" t="s">
        <v>1688</v>
      </c>
    </row>
    <row r="1301" s="13" customFormat="1">
      <c r="A1301" s="13"/>
      <c r="B1301" s="229"/>
      <c r="C1301" s="230"/>
      <c r="D1301" s="231" t="s">
        <v>146</v>
      </c>
      <c r="E1301" s="232" t="s">
        <v>1</v>
      </c>
      <c r="F1301" s="233" t="s">
        <v>325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146</v>
      </c>
      <c r="AU1301" s="239" t="s">
        <v>144</v>
      </c>
      <c r="AV1301" s="13" t="s">
        <v>81</v>
      </c>
      <c r="AW1301" s="13" t="s">
        <v>30</v>
      </c>
      <c r="AX1301" s="13" t="s">
        <v>73</v>
      </c>
      <c r="AY1301" s="239" t="s">
        <v>136</v>
      </c>
    </row>
    <row r="1302" s="14" customFormat="1">
      <c r="A1302" s="14"/>
      <c r="B1302" s="240"/>
      <c r="C1302" s="241"/>
      <c r="D1302" s="231" t="s">
        <v>146</v>
      </c>
      <c r="E1302" s="242" t="s">
        <v>1</v>
      </c>
      <c r="F1302" s="243" t="s">
        <v>144</v>
      </c>
      <c r="G1302" s="241"/>
      <c r="H1302" s="244">
        <v>2</v>
      </c>
      <c r="I1302" s="245"/>
      <c r="J1302" s="241"/>
      <c r="K1302" s="241"/>
      <c r="L1302" s="246"/>
      <c r="M1302" s="247"/>
      <c r="N1302" s="248"/>
      <c r="O1302" s="248"/>
      <c r="P1302" s="248"/>
      <c r="Q1302" s="248"/>
      <c r="R1302" s="248"/>
      <c r="S1302" s="248"/>
      <c r="T1302" s="249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0" t="s">
        <v>146</v>
      </c>
      <c r="AU1302" s="250" t="s">
        <v>144</v>
      </c>
      <c r="AV1302" s="14" t="s">
        <v>144</v>
      </c>
      <c r="AW1302" s="14" t="s">
        <v>30</v>
      </c>
      <c r="AX1302" s="14" t="s">
        <v>81</v>
      </c>
      <c r="AY1302" s="250" t="s">
        <v>136</v>
      </c>
    </row>
    <row r="1303" s="2" customFormat="1" ht="24.15" customHeight="1">
      <c r="A1303" s="38"/>
      <c r="B1303" s="39"/>
      <c r="C1303" s="215" t="s">
        <v>1689</v>
      </c>
      <c r="D1303" s="215" t="s">
        <v>139</v>
      </c>
      <c r="E1303" s="216" t="s">
        <v>1690</v>
      </c>
      <c r="F1303" s="217" t="s">
        <v>1691</v>
      </c>
      <c r="G1303" s="218" t="s">
        <v>176</v>
      </c>
      <c r="H1303" s="219">
        <v>15.432</v>
      </c>
      <c r="I1303" s="220"/>
      <c r="J1303" s="221">
        <f>ROUND(I1303*H1303,2)</f>
        <v>0</v>
      </c>
      <c r="K1303" s="222"/>
      <c r="L1303" s="44"/>
      <c r="M1303" s="223" t="s">
        <v>1</v>
      </c>
      <c r="N1303" s="224" t="s">
        <v>39</v>
      </c>
      <c r="O1303" s="91"/>
      <c r="P1303" s="225">
        <f>O1303*H1303</f>
        <v>0</v>
      </c>
      <c r="Q1303" s="225">
        <v>8.0000000000000007E-05</v>
      </c>
      <c r="R1303" s="225">
        <f>Q1303*H1303</f>
        <v>0.0012345600000000002</v>
      </c>
      <c r="S1303" s="225">
        <v>0</v>
      </c>
      <c r="T1303" s="226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27" t="s">
        <v>277</v>
      </c>
      <c r="AT1303" s="227" t="s">
        <v>139</v>
      </c>
      <c r="AU1303" s="227" t="s">
        <v>144</v>
      </c>
      <c r="AY1303" s="17" t="s">
        <v>136</v>
      </c>
      <c r="BE1303" s="228">
        <f>IF(N1303="základní",J1303,0)</f>
        <v>0</v>
      </c>
      <c r="BF1303" s="228">
        <f>IF(N1303="snížená",J1303,0)</f>
        <v>0</v>
      </c>
      <c r="BG1303" s="228">
        <f>IF(N1303="zákl. přenesená",J1303,0)</f>
        <v>0</v>
      </c>
      <c r="BH1303" s="228">
        <f>IF(N1303="sníž. přenesená",J1303,0)</f>
        <v>0</v>
      </c>
      <c r="BI1303" s="228">
        <f>IF(N1303="nulová",J1303,0)</f>
        <v>0</v>
      </c>
      <c r="BJ1303" s="17" t="s">
        <v>144</v>
      </c>
      <c r="BK1303" s="228">
        <f>ROUND(I1303*H1303,2)</f>
        <v>0</v>
      </c>
      <c r="BL1303" s="17" t="s">
        <v>277</v>
      </c>
      <c r="BM1303" s="227" t="s">
        <v>1692</v>
      </c>
    </row>
    <row r="1304" s="13" customFormat="1">
      <c r="A1304" s="13"/>
      <c r="B1304" s="229"/>
      <c r="C1304" s="230"/>
      <c r="D1304" s="231" t="s">
        <v>146</v>
      </c>
      <c r="E1304" s="232" t="s">
        <v>1</v>
      </c>
      <c r="F1304" s="233" t="s">
        <v>222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146</v>
      </c>
      <c r="AU1304" s="239" t="s">
        <v>144</v>
      </c>
      <c r="AV1304" s="13" t="s">
        <v>81</v>
      </c>
      <c r="AW1304" s="13" t="s">
        <v>30</v>
      </c>
      <c r="AX1304" s="13" t="s">
        <v>73</v>
      </c>
      <c r="AY1304" s="239" t="s">
        <v>136</v>
      </c>
    </row>
    <row r="1305" s="14" customFormat="1">
      <c r="A1305" s="14"/>
      <c r="B1305" s="240"/>
      <c r="C1305" s="241"/>
      <c r="D1305" s="231" t="s">
        <v>146</v>
      </c>
      <c r="E1305" s="242" t="s">
        <v>1</v>
      </c>
      <c r="F1305" s="243" t="s">
        <v>223</v>
      </c>
      <c r="G1305" s="241"/>
      <c r="H1305" s="244">
        <v>15.432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146</v>
      </c>
      <c r="AU1305" s="250" t="s">
        <v>144</v>
      </c>
      <c r="AV1305" s="14" t="s">
        <v>144</v>
      </c>
      <c r="AW1305" s="14" t="s">
        <v>30</v>
      </c>
      <c r="AX1305" s="14" t="s">
        <v>73</v>
      </c>
      <c r="AY1305" s="250" t="s">
        <v>136</v>
      </c>
    </row>
    <row r="1306" s="15" customFormat="1">
      <c r="A1306" s="15"/>
      <c r="B1306" s="251"/>
      <c r="C1306" s="252"/>
      <c r="D1306" s="231" t="s">
        <v>146</v>
      </c>
      <c r="E1306" s="253" t="s">
        <v>1</v>
      </c>
      <c r="F1306" s="254" t="s">
        <v>159</v>
      </c>
      <c r="G1306" s="252"/>
      <c r="H1306" s="255">
        <v>15.432</v>
      </c>
      <c r="I1306" s="256"/>
      <c r="J1306" s="252"/>
      <c r="K1306" s="252"/>
      <c r="L1306" s="257"/>
      <c r="M1306" s="258"/>
      <c r="N1306" s="259"/>
      <c r="O1306" s="259"/>
      <c r="P1306" s="259"/>
      <c r="Q1306" s="259"/>
      <c r="R1306" s="259"/>
      <c r="S1306" s="259"/>
      <c r="T1306" s="260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61" t="s">
        <v>146</v>
      </c>
      <c r="AU1306" s="261" t="s">
        <v>144</v>
      </c>
      <c r="AV1306" s="15" t="s">
        <v>143</v>
      </c>
      <c r="AW1306" s="15" t="s">
        <v>30</v>
      </c>
      <c r="AX1306" s="15" t="s">
        <v>81</v>
      </c>
      <c r="AY1306" s="261" t="s">
        <v>136</v>
      </c>
    </row>
    <row r="1307" s="2" customFormat="1" ht="16.5" customHeight="1">
      <c r="A1307" s="38"/>
      <c r="B1307" s="39"/>
      <c r="C1307" s="215" t="s">
        <v>1693</v>
      </c>
      <c r="D1307" s="215" t="s">
        <v>139</v>
      </c>
      <c r="E1307" s="216" t="s">
        <v>1694</v>
      </c>
      <c r="F1307" s="217" t="s">
        <v>1695</v>
      </c>
      <c r="G1307" s="218" t="s">
        <v>176</v>
      </c>
      <c r="H1307" s="219">
        <v>15.432</v>
      </c>
      <c r="I1307" s="220"/>
      <c r="J1307" s="221">
        <f>ROUND(I1307*H1307,2)</f>
        <v>0</v>
      </c>
      <c r="K1307" s="222"/>
      <c r="L1307" s="44"/>
      <c r="M1307" s="223" t="s">
        <v>1</v>
      </c>
      <c r="N1307" s="224" t="s">
        <v>39</v>
      </c>
      <c r="O1307" s="91"/>
      <c r="P1307" s="225">
        <f>O1307*H1307</f>
        <v>0</v>
      </c>
      <c r="Q1307" s="225">
        <v>1.0000000000000001E-05</v>
      </c>
      <c r="R1307" s="225">
        <f>Q1307*H1307</f>
        <v>0.00015432000000000003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277</v>
      </c>
      <c r="AT1307" s="227" t="s">
        <v>139</v>
      </c>
      <c r="AU1307" s="227" t="s">
        <v>144</v>
      </c>
      <c r="AY1307" s="17" t="s">
        <v>136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144</v>
      </c>
      <c r="BK1307" s="228">
        <f>ROUND(I1307*H1307,2)</f>
        <v>0</v>
      </c>
      <c r="BL1307" s="17" t="s">
        <v>277</v>
      </c>
      <c r="BM1307" s="227" t="s">
        <v>1696</v>
      </c>
    </row>
    <row r="1308" s="13" customFormat="1">
      <c r="A1308" s="13"/>
      <c r="B1308" s="229"/>
      <c r="C1308" s="230"/>
      <c r="D1308" s="231" t="s">
        <v>146</v>
      </c>
      <c r="E1308" s="232" t="s">
        <v>1</v>
      </c>
      <c r="F1308" s="233" t="s">
        <v>222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146</v>
      </c>
      <c r="AU1308" s="239" t="s">
        <v>144</v>
      </c>
      <c r="AV1308" s="13" t="s">
        <v>81</v>
      </c>
      <c r="AW1308" s="13" t="s">
        <v>30</v>
      </c>
      <c r="AX1308" s="13" t="s">
        <v>73</v>
      </c>
      <c r="AY1308" s="239" t="s">
        <v>136</v>
      </c>
    </row>
    <row r="1309" s="14" customFormat="1">
      <c r="A1309" s="14"/>
      <c r="B1309" s="240"/>
      <c r="C1309" s="241"/>
      <c r="D1309" s="231" t="s">
        <v>146</v>
      </c>
      <c r="E1309" s="242" t="s">
        <v>1</v>
      </c>
      <c r="F1309" s="243" t="s">
        <v>223</v>
      </c>
      <c r="G1309" s="241"/>
      <c r="H1309" s="244">
        <v>15.432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146</v>
      </c>
      <c r="AU1309" s="250" t="s">
        <v>144</v>
      </c>
      <c r="AV1309" s="14" t="s">
        <v>144</v>
      </c>
      <c r="AW1309" s="14" t="s">
        <v>30</v>
      </c>
      <c r="AX1309" s="14" t="s">
        <v>73</v>
      </c>
      <c r="AY1309" s="250" t="s">
        <v>136</v>
      </c>
    </row>
    <row r="1310" s="15" customFormat="1">
      <c r="A1310" s="15"/>
      <c r="B1310" s="251"/>
      <c r="C1310" s="252"/>
      <c r="D1310" s="231" t="s">
        <v>146</v>
      </c>
      <c r="E1310" s="253" t="s">
        <v>1</v>
      </c>
      <c r="F1310" s="254" t="s">
        <v>159</v>
      </c>
      <c r="G1310" s="252"/>
      <c r="H1310" s="255">
        <v>15.432</v>
      </c>
      <c r="I1310" s="256"/>
      <c r="J1310" s="252"/>
      <c r="K1310" s="252"/>
      <c r="L1310" s="257"/>
      <c r="M1310" s="258"/>
      <c r="N1310" s="259"/>
      <c r="O1310" s="259"/>
      <c r="P1310" s="259"/>
      <c r="Q1310" s="259"/>
      <c r="R1310" s="259"/>
      <c r="S1310" s="259"/>
      <c r="T1310" s="260"/>
      <c r="U1310" s="15"/>
      <c r="V1310" s="15"/>
      <c r="W1310" s="15"/>
      <c r="X1310" s="15"/>
      <c r="Y1310" s="15"/>
      <c r="Z1310" s="15"/>
      <c r="AA1310" s="15"/>
      <c r="AB1310" s="15"/>
      <c r="AC1310" s="15"/>
      <c r="AD1310" s="15"/>
      <c r="AE1310" s="15"/>
      <c r="AT1310" s="261" t="s">
        <v>146</v>
      </c>
      <c r="AU1310" s="261" t="s">
        <v>144</v>
      </c>
      <c r="AV1310" s="15" t="s">
        <v>143</v>
      </c>
      <c r="AW1310" s="15" t="s">
        <v>30</v>
      </c>
      <c r="AX1310" s="15" t="s">
        <v>81</v>
      </c>
      <c r="AY1310" s="261" t="s">
        <v>136</v>
      </c>
    </row>
    <row r="1311" s="2" customFormat="1" ht="16.5" customHeight="1">
      <c r="A1311" s="38"/>
      <c r="B1311" s="39"/>
      <c r="C1311" s="215" t="s">
        <v>1697</v>
      </c>
      <c r="D1311" s="215" t="s">
        <v>139</v>
      </c>
      <c r="E1311" s="216" t="s">
        <v>1698</v>
      </c>
      <c r="F1311" s="217" t="s">
        <v>1699</v>
      </c>
      <c r="G1311" s="218" t="s">
        <v>176</v>
      </c>
      <c r="H1311" s="219">
        <v>15.432</v>
      </c>
      <c r="I1311" s="220"/>
      <c r="J1311" s="221">
        <f>ROUND(I1311*H1311,2)</f>
        <v>0</v>
      </c>
      <c r="K1311" s="222"/>
      <c r="L1311" s="44"/>
      <c r="M1311" s="223" t="s">
        <v>1</v>
      </c>
      <c r="N1311" s="224" t="s">
        <v>39</v>
      </c>
      <c r="O1311" s="91"/>
      <c r="P1311" s="225">
        <f>O1311*H1311</f>
        <v>0</v>
      </c>
      <c r="Q1311" s="225">
        <v>1.0000000000000001E-05</v>
      </c>
      <c r="R1311" s="225">
        <f>Q1311*H1311</f>
        <v>0.00015432000000000003</v>
      </c>
      <c r="S1311" s="225">
        <v>0</v>
      </c>
      <c r="T1311" s="226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277</v>
      </c>
      <c r="AT1311" s="227" t="s">
        <v>139</v>
      </c>
      <c r="AU1311" s="227" t="s">
        <v>144</v>
      </c>
      <c r="AY1311" s="17" t="s">
        <v>136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144</v>
      </c>
      <c r="BK1311" s="228">
        <f>ROUND(I1311*H1311,2)</f>
        <v>0</v>
      </c>
      <c r="BL1311" s="17" t="s">
        <v>277</v>
      </c>
      <c r="BM1311" s="227" t="s">
        <v>1700</v>
      </c>
    </row>
    <row r="1312" s="13" customFormat="1">
      <c r="A1312" s="13"/>
      <c r="B1312" s="229"/>
      <c r="C1312" s="230"/>
      <c r="D1312" s="231" t="s">
        <v>146</v>
      </c>
      <c r="E1312" s="232" t="s">
        <v>1</v>
      </c>
      <c r="F1312" s="233" t="s">
        <v>222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146</v>
      </c>
      <c r="AU1312" s="239" t="s">
        <v>144</v>
      </c>
      <c r="AV1312" s="13" t="s">
        <v>81</v>
      </c>
      <c r="AW1312" s="13" t="s">
        <v>30</v>
      </c>
      <c r="AX1312" s="13" t="s">
        <v>73</v>
      </c>
      <c r="AY1312" s="239" t="s">
        <v>136</v>
      </c>
    </row>
    <row r="1313" s="14" customFormat="1">
      <c r="A1313" s="14"/>
      <c r="B1313" s="240"/>
      <c r="C1313" s="241"/>
      <c r="D1313" s="231" t="s">
        <v>146</v>
      </c>
      <c r="E1313" s="242" t="s">
        <v>1</v>
      </c>
      <c r="F1313" s="243" t="s">
        <v>223</v>
      </c>
      <c r="G1313" s="241"/>
      <c r="H1313" s="244">
        <v>15.432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146</v>
      </c>
      <c r="AU1313" s="250" t="s">
        <v>144</v>
      </c>
      <c r="AV1313" s="14" t="s">
        <v>144</v>
      </c>
      <c r="AW1313" s="14" t="s">
        <v>30</v>
      </c>
      <c r="AX1313" s="14" t="s">
        <v>73</v>
      </c>
      <c r="AY1313" s="250" t="s">
        <v>136</v>
      </c>
    </row>
    <row r="1314" s="15" customFormat="1">
      <c r="A1314" s="15"/>
      <c r="B1314" s="251"/>
      <c r="C1314" s="252"/>
      <c r="D1314" s="231" t="s">
        <v>146</v>
      </c>
      <c r="E1314" s="253" t="s">
        <v>1</v>
      </c>
      <c r="F1314" s="254" t="s">
        <v>159</v>
      </c>
      <c r="G1314" s="252"/>
      <c r="H1314" s="255">
        <v>15.432</v>
      </c>
      <c r="I1314" s="256"/>
      <c r="J1314" s="252"/>
      <c r="K1314" s="252"/>
      <c r="L1314" s="257"/>
      <c r="M1314" s="258"/>
      <c r="N1314" s="259"/>
      <c r="O1314" s="259"/>
      <c r="P1314" s="259"/>
      <c r="Q1314" s="259"/>
      <c r="R1314" s="259"/>
      <c r="S1314" s="259"/>
      <c r="T1314" s="260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61" t="s">
        <v>146</v>
      </c>
      <c r="AU1314" s="261" t="s">
        <v>144</v>
      </c>
      <c r="AV1314" s="15" t="s">
        <v>143</v>
      </c>
      <c r="AW1314" s="15" t="s">
        <v>30</v>
      </c>
      <c r="AX1314" s="15" t="s">
        <v>81</v>
      </c>
      <c r="AY1314" s="261" t="s">
        <v>136</v>
      </c>
    </row>
    <row r="1315" s="2" customFormat="1" ht="16.5" customHeight="1">
      <c r="A1315" s="38"/>
      <c r="B1315" s="39"/>
      <c r="C1315" s="215" t="s">
        <v>1701</v>
      </c>
      <c r="D1315" s="215" t="s">
        <v>139</v>
      </c>
      <c r="E1315" s="216" t="s">
        <v>1702</v>
      </c>
      <c r="F1315" s="217" t="s">
        <v>1703</v>
      </c>
      <c r="G1315" s="218" t="s">
        <v>176</v>
      </c>
      <c r="H1315" s="219">
        <v>15.432</v>
      </c>
      <c r="I1315" s="220"/>
      <c r="J1315" s="221">
        <f>ROUND(I1315*H1315,2)</f>
        <v>0</v>
      </c>
      <c r="K1315" s="222"/>
      <c r="L1315" s="44"/>
      <c r="M1315" s="223" t="s">
        <v>1</v>
      </c>
      <c r="N1315" s="224" t="s">
        <v>39</v>
      </c>
      <c r="O1315" s="91"/>
      <c r="P1315" s="225">
        <f>O1315*H1315</f>
        <v>0</v>
      </c>
      <c r="Q1315" s="225">
        <v>1.0000000000000001E-05</v>
      </c>
      <c r="R1315" s="225">
        <f>Q1315*H1315</f>
        <v>0.00015432000000000003</v>
      </c>
      <c r="S1315" s="225">
        <v>0</v>
      </c>
      <c r="T1315" s="226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7" t="s">
        <v>277</v>
      </c>
      <c r="AT1315" s="227" t="s">
        <v>139</v>
      </c>
      <c r="AU1315" s="227" t="s">
        <v>144</v>
      </c>
      <c r="AY1315" s="17" t="s">
        <v>136</v>
      </c>
      <c r="BE1315" s="228">
        <f>IF(N1315="základní",J1315,0)</f>
        <v>0</v>
      </c>
      <c r="BF1315" s="228">
        <f>IF(N1315="snížená",J1315,0)</f>
        <v>0</v>
      </c>
      <c r="BG1315" s="228">
        <f>IF(N1315="zákl. přenesená",J1315,0)</f>
        <v>0</v>
      </c>
      <c r="BH1315" s="228">
        <f>IF(N1315="sníž. přenesená",J1315,0)</f>
        <v>0</v>
      </c>
      <c r="BI1315" s="228">
        <f>IF(N1315="nulová",J1315,0)</f>
        <v>0</v>
      </c>
      <c r="BJ1315" s="17" t="s">
        <v>144</v>
      </c>
      <c r="BK1315" s="228">
        <f>ROUND(I1315*H1315,2)</f>
        <v>0</v>
      </c>
      <c r="BL1315" s="17" t="s">
        <v>277</v>
      </c>
      <c r="BM1315" s="227" t="s">
        <v>1704</v>
      </c>
    </row>
    <row r="1316" s="13" customFormat="1">
      <c r="A1316" s="13"/>
      <c r="B1316" s="229"/>
      <c r="C1316" s="230"/>
      <c r="D1316" s="231" t="s">
        <v>146</v>
      </c>
      <c r="E1316" s="232" t="s">
        <v>1</v>
      </c>
      <c r="F1316" s="233" t="s">
        <v>222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146</v>
      </c>
      <c r="AU1316" s="239" t="s">
        <v>144</v>
      </c>
      <c r="AV1316" s="13" t="s">
        <v>81</v>
      </c>
      <c r="AW1316" s="13" t="s">
        <v>30</v>
      </c>
      <c r="AX1316" s="13" t="s">
        <v>73</v>
      </c>
      <c r="AY1316" s="239" t="s">
        <v>136</v>
      </c>
    </row>
    <row r="1317" s="14" customFormat="1">
      <c r="A1317" s="14"/>
      <c r="B1317" s="240"/>
      <c r="C1317" s="241"/>
      <c r="D1317" s="231" t="s">
        <v>146</v>
      </c>
      <c r="E1317" s="242" t="s">
        <v>1</v>
      </c>
      <c r="F1317" s="243" t="s">
        <v>223</v>
      </c>
      <c r="G1317" s="241"/>
      <c r="H1317" s="244">
        <v>15.432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146</v>
      </c>
      <c r="AU1317" s="250" t="s">
        <v>144</v>
      </c>
      <c r="AV1317" s="14" t="s">
        <v>144</v>
      </c>
      <c r="AW1317" s="14" t="s">
        <v>30</v>
      </c>
      <c r="AX1317" s="14" t="s">
        <v>73</v>
      </c>
      <c r="AY1317" s="250" t="s">
        <v>136</v>
      </c>
    </row>
    <row r="1318" s="15" customFormat="1">
      <c r="A1318" s="15"/>
      <c r="B1318" s="251"/>
      <c r="C1318" s="252"/>
      <c r="D1318" s="231" t="s">
        <v>146</v>
      </c>
      <c r="E1318" s="253" t="s">
        <v>1</v>
      </c>
      <c r="F1318" s="254" t="s">
        <v>159</v>
      </c>
      <c r="G1318" s="252"/>
      <c r="H1318" s="255">
        <v>15.432</v>
      </c>
      <c r="I1318" s="256"/>
      <c r="J1318" s="252"/>
      <c r="K1318" s="252"/>
      <c r="L1318" s="257"/>
      <c r="M1318" s="258"/>
      <c r="N1318" s="259"/>
      <c r="O1318" s="259"/>
      <c r="P1318" s="259"/>
      <c r="Q1318" s="259"/>
      <c r="R1318" s="259"/>
      <c r="S1318" s="259"/>
      <c r="T1318" s="260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61" t="s">
        <v>146</v>
      </c>
      <c r="AU1318" s="261" t="s">
        <v>144</v>
      </c>
      <c r="AV1318" s="15" t="s">
        <v>143</v>
      </c>
      <c r="AW1318" s="15" t="s">
        <v>30</v>
      </c>
      <c r="AX1318" s="15" t="s">
        <v>81</v>
      </c>
      <c r="AY1318" s="261" t="s">
        <v>136</v>
      </c>
    </row>
    <row r="1319" s="2" customFormat="1" ht="16.5" customHeight="1">
      <c r="A1319" s="38"/>
      <c r="B1319" s="39"/>
      <c r="C1319" s="215" t="s">
        <v>1705</v>
      </c>
      <c r="D1319" s="215" t="s">
        <v>139</v>
      </c>
      <c r="E1319" s="216" t="s">
        <v>1706</v>
      </c>
      <c r="F1319" s="217" t="s">
        <v>1707</v>
      </c>
      <c r="G1319" s="218" t="s">
        <v>176</v>
      </c>
      <c r="H1319" s="219">
        <v>15.432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0</v>
      </c>
      <c r="R1319" s="225">
        <f>Q1319*H1319</f>
        <v>0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277</v>
      </c>
      <c r="AT1319" s="227" t="s">
        <v>139</v>
      </c>
      <c r="AU1319" s="227" t="s">
        <v>144</v>
      </c>
      <c r="AY1319" s="17" t="s">
        <v>136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144</v>
      </c>
      <c r="BK1319" s="228">
        <f>ROUND(I1319*H1319,2)</f>
        <v>0</v>
      </c>
      <c r="BL1319" s="17" t="s">
        <v>277</v>
      </c>
      <c r="BM1319" s="227" t="s">
        <v>1708</v>
      </c>
    </row>
    <row r="1320" s="13" customFormat="1">
      <c r="A1320" s="13"/>
      <c r="B1320" s="229"/>
      <c r="C1320" s="230"/>
      <c r="D1320" s="231" t="s">
        <v>146</v>
      </c>
      <c r="E1320" s="232" t="s">
        <v>1</v>
      </c>
      <c r="F1320" s="233" t="s">
        <v>222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146</v>
      </c>
      <c r="AU1320" s="239" t="s">
        <v>144</v>
      </c>
      <c r="AV1320" s="13" t="s">
        <v>81</v>
      </c>
      <c r="AW1320" s="13" t="s">
        <v>30</v>
      </c>
      <c r="AX1320" s="13" t="s">
        <v>73</v>
      </c>
      <c r="AY1320" s="239" t="s">
        <v>136</v>
      </c>
    </row>
    <row r="1321" s="14" customFormat="1">
      <c r="A1321" s="14"/>
      <c r="B1321" s="240"/>
      <c r="C1321" s="241"/>
      <c r="D1321" s="231" t="s">
        <v>146</v>
      </c>
      <c r="E1321" s="242" t="s">
        <v>1</v>
      </c>
      <c r="F1321" s="243" t="s">
        <v>223</v>
      </c>
      <c r="G1321" s="241"/>
      <c r="H1321" s="244">
        <v>15.432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146</v>
      </c>
      <c r="AU1321" s="250" t="s">
        <v>144</v>
      </c>
      <c r="AV1321" s="14" t="s">
        <v>144</v>
      </c>
      <c r="AW1321" s="14" t="s">
        <v>30</v>
      </c>
      <c r="AX1321" s="14" t="s">
        <v>73</v>
      </c>
      <c r="AY1321" s="250" t="s">
        <v>136</v>
      </c>
    </row>
    <row r="1322" s="15" customFormat="1">
      <c r="A1322" s="15"/>
      <c r="B1322" s="251"/>
      <c r="C1322" s="252"/>
      <c r="D1322" s="231" t="s">
        <v>146</v>
      </c>
      <c r="E1322" s="253" t="s">
        <v>1</v>
      </c>
      <c r="F1322" s="254" t="s">
        <v>159</v>
      </c>
      <c r="G1322" s="252"/>
      <c r="H1322" s="255">
        <v>15.432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5"/>
      <c r="V1322" s="15"/>
      <c r="W1322" s="15"/>
      <c r="X1322" s="15"/>
      <c r="Y1322" s="15"/>
      <c r="Z1322" s="15"/>
      <c r="AA1322" s="15"/>
      <c r="AB1322" s="15"/>
      <c r="AC1322" s="15"/>
      <c r="AD1322" s="15"/>
      <c r="AE1322" s="15"/>
      <c r="AT1322" s="261" t="s">
        <v>146</v>
      </c>
      <c r="AU1322" s="261" t="s">
        <v>144</v>
      </c>
      <c r="AV1322" s="15" t="s">
        <v>143</v>
      </c>
      <c r="AW1322" s="15" t="s">
        <v>30</v>
      </c>
      <c r="AX1322" s="15" t="s">
        <v>81</v>
      </c>
      <c r="AY1322" s="261" t="s">
        <v>136</v>
      </c>
    </row>
    <row r="1323" s="2" customFormat="1" ht="16.5" customHeight="1">
      <c r="A1323" s="38"/>
      <c r="B1323" s="39"/>
      <c r="C1323" s="215" t="s">
        <v>1709</v>
      </c>
      <c r="D1323" s="215" t="s">
        <v>139</v>
      </c>
      <c r="E1323" s="216" t="s">
        <v>1710</v>
      </c>
      <c r="F1323" s="217" t="s">
        <v>1711</v>
      </c>
      <c r="G1323" s="218" t="s">
        <v>176</v>
      </c>
      <c r="H1323" s="219">
        <v>15.432</v>
      </c>
      <c r="I1323" s="220"/>
      <c r="J1323" s="221">
        <f>ROUND(I1323*H1323,2)</f>
        <v>0</v>
      </c>
      <c r="K1323" s="222"/>
      <c r="L1323" s="44"/>
      <c r="M1323" s="223" t="s">
        <v>1</v>
      </c>
      <c r="N1323" s="224" t="s">
        <v>39</v>
      </c>
      <c r="O1323" s="91"/>
      <c r="P1323" s="225">
        <f>O1323*H1323</f>
        <v>0</v>
      </c>
      <c r="Q1323" s="225">
        <v>0.00025999999999999998</v>
      </c>
      <c r="R1323" s="225">
        <f>Q1323*H1323</f>
        <v>0.0040123199999999998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277</v>
      </c>
      <c r="AT1323" s="227" t="s">
        <v>139</v>
      </c>
      <c r="AU1323" s="227" t="s">
        <v>144</v>
      </c>
      <c r="AY1323" s="17" t="s">
        <v>136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144</v>
      </c>
      <c r="BK1323" s="228">
        <f>ROUND(I1323*H1323,2)</f>
        <v>0</v>
      </c>
      <c r="BL1323" s="17" t="s">
        <v>277</v>
      </c>
      <c r="BM1323" s="227" t="s">
        <v>1712</v>
      </c>
    </row>
    <row r="1324" s="13" customFormat="1">
      <c r="A1324" s="13"/>
      <c r="B1324" s="229"/>
      <c r="C1324" s="230"/>
      <c r="D1324" s="231" t="s">
        <v>146</v>
      </c>
      <c r="E1324" s="232" t="s">
        <v>1</v>
      </c>
      <c r="F1324" s="233" t="s">
        <v>222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146</v>
      </c>
      <c r="AU1324" s="239" t="s">
        <v>144</v>
      </c>
      <c r="AV1324" s="13" t="s">
        <v>81</v>
      </c>
      <c r="AW1324" s="13" t="s">
        <v>30</v>
      </c>
      <c r="AX1324" s="13" t="s">
        <v>73</v>
      </c>
      <c r="AY1324" s="239" t="s">
        <v>136</v>
      </c>
    </row>
    <row r="1325" s="14" customFormat="1">
      <c r="A1325" s="14"/>
      <c r="B1325" s="240"/>
      <c r="C1325" s="241"/>
      <c r="D1325" s="231" t="s">
        <v>146</v>
      </c>
      <c r="E1325" s="242" t="s">
        <v>1</v>
      </c>
      <c r="F1325" s="243" t="s">
        <v>223</v>
      </c>
      <c r="G1325" s="241"/>
      <c r="H1325" s="244">
        <v>15.432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146</v>
      </c>
      <c r="AU1325" s="250" t="s">
        <v>144</v>
      </c>
      <c r="AV1325" s="14" t="s">
        <v>144</v>
      </c>
      <c r="AW1325" s="14" t="s">
        <v>30</v>
      </c>
      <c r="AX1325" s="14" t="s">
        <v>73</v>
      </c>
      <c r="AY1325" s="250" t="s">
        <v>136</v>
      </c>
    </row>
    <row r="1326" s="15" customFormat="1">
      <c r="A1326" s="15"/>
      <c r="B1326" s="251"/>
      <c r="C1326" s="252"/>
      <c r="D1326" s="231" t="s">
        <v>146</v>
      </c>
      <c r="E1326" s="253" t="s">
        <v>1</v>
      </c>
      <c r="F1326" s="254" t="s">
        <v>159</v>
      </c>
      <c r="G1326" s="252"/>
      <c r="H1326" s="255">
        <v>15.432</v>
      </c>
      <c r="I1326" s="256"/>
      <c r="J1326" s="252"/>
      <c r="K1326" s="252"/>
      <c r="L1326" s="257"/>
      <c r="M1326" s="258"/>
      <c r="N1326" s="259"/>
      <c r="O1326" s="259"/>
      <c r="P1326" s="259"/>
      <c r="Q1326" s="259"/>
      <c r="R1326" s="259"/>
      <c r="S1326" s="259"/>
      <c r="T1326" s="260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61" t="s">
        <v>146</v>
      </c>
      <c r="AU1326" s="261" t="s">
        <v>144</v>
      </c>
      <c r="AV1326" s="15" t="s">
        <v>143</v>
      </c>
      <c r="AW1326" s="15" t="s">
        <v>30</v>
      </c>
      <c r="AX1326" s="15" t="s">
        <v>81</v>
      </c>
      <c r="AY1326" s="261" t="s">
        <v>136</v>
      </c>
    </row>
    <row r="1327" s="2" customFormat="1" ht="21.75" customHeight="1">
      <c r="A1327" s="38"/>
      <c r="B1327" s="39"/>
      <c r="C1327" s="215" t="s">
        <v>1713</v>
      </c>
      <c r="D1327" s="215" t="s">
        <v>139</v>
      </c>
      <c r="E1327" s="216" t="s">
        <v>1714</v>
      </c>
      <c r="F1327" s="217" t="s">
        <v>1715</v>
      </c>
      <c r="G1327" s="218" t="s">
        <v>176</v>
      </c>
      <c r="H1327" s="219">
        <v>15.432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0.00014999999999999999</v>
      </c>
      <c r="R1327" s="225">
        <f>Q1327*H1327</f>
        <v>0.0023147999999999997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277</v>
      </c>
      <c r="AT1327" s="227" t="s">
        <v>139</v>
      </c>
      <c r="AU1327" s="227" t="s">
        <v>144</v>
      </c>
      <c r="AY1327" s="17" t="s">
        <v>136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144</v>
      </c>
      <c r="BK1327" s="228">
        <f>ROUND(I1327*H1327,2)</f>
        <v>0</v>
      </c>
      <c r="BL1327" s="17" t="s">
        <v>277</v>
      </c>
      <c r="BM1327" s="227" t="s">
        <v>1716</v>
      </c>
    </row>
    <row r="1328" s="13" customFormat="1">
      <c r="A1328" s="13"/>
      <c r="B1328" s="229"/>
      <c r="C1328" s="230"/>
      <c r="D1328" s="231" t="s">
        <v>146</v>
      </c>
      <c r="E1328" s="232" t="s">
        <v>1</v>
      </c>
      <c r="F1328" s="233" t="s">
        <v>222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146</v>
      </c>
      <c r="AU1328" s="239" t="s">
        <v>144</v>
      </c>
      <c r="AV1328" s="13" t="s">
        <v>81</v>
      </c>
      <c r="AW1328" s="13" t="s">
        <v>30</v>
      </c>
      <c r="AX1328" s="13" t="s">
        <v>73</v>
      </c>
      <c r="AY1328" s="239" t="s">
        <v>136</v>
      </c>
    </row>
    <row r="1329" s="14" customFormat="1">
      <c r="A1329" s="14"/>
      <c r="B1329" s="240"/>
      <c r="C1329" s="241"/>
      <c r="D1329" s="231" t="s">
        <v>146</v>
      </c>
      <c r="E1329" s="242" t="s">
        <v>1</v>
      </c>
      <c r="F1329" s="243" t="s">
        <v>223</v>
      </c>
      <c r="G1329" s="241"/>
      <c r="H1329" s="244">
        <v>15.432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146</v>
      </c>
      <c r="AU1329" s="250" t="s">
        <v>144</v>
      </c>
      <c r="AV1329" s="14" t="s">
        <v>144</v>
      </c>
      <c r="AW1329" s="14" t="s">
        <v>30</v>
      </c>
      <c r="AX1329" s="14" t="s">
        <v>73</v>
      </c>
      <c r="AY1329" s="250" t="s">
        <v>136</v>
      </c>
    </row>
    <row r="1330" s="15" customFormat="1">
      <c r="A1330" s="15"/>
      <c r="B1330" s="251"/>
      <c r="C1330" s="252"/>
      <c r="D1330" s="231" t="s">
        <v>146</v>
      </c>
      <c r="E1330" s="253" t="s">
        <v>1</v>
      </c>
      <c r="F1330" s="254" t="s">
        <v>159</v>
      </c>
      <c r="G1330" s="252"/>
      <c r="H1330" s="255">
        <v>15.432</v>
      </c>
      <c r="I1330" s="256"/>
      <c r="J1330" s="252"/>
      <c r="K1330" s="252"/>
      <c r="L1330" s="257"/>
      <c r="M1330" s="258"/>
      <c r="N1330" s="259"/>
      <c r="O1330" s="259"/>
      <c r="P1330" s="259"/>
      <c r="Q1330" s="259"/>
      <c r="R1330" s="259"/>
      <c r="S1330" s="259"/>
      <c r="T1330" s="260"/>
      <c r="U1330" s="15"/>
      <c r="V1330" s="15"/>
      <c r="W1330" s="15"/>
      <c r="X1330" s="15"/>
      <c r="Y1330" s="15"/>
      <c r="Z1330" s="15"/>
      <c r="AA1330" s="15"/>
      <c r="AB1330" s="15"/>
      <c r="AC1330" s="15"/>
      <c r="AD1330" s="15"/>
      <c r="AE1330" s="15"/>
      <c r="AT1330" s="261" t="s">
        <v>146</v>
      </c>
      <c r="AU1330" s="261" t="s">
        <v>144</v>
      </c>
      <c r="AV1330" s="15" t="s">
        <v>143</v>
      </c>
      <c r="AW1330" s="15" t="s">
        <v>30</v>
      </c>
      <c r="AX1330" s="15" t="s">
        <v>81</v>
      </c>
      <c r="AY1330" s="261" t="s">
        <v>136</v>
      </c>
    </row>
    <row r="1331" s="2" customFormat="1" ht="24.15" customHeight="1">
      <c r="A1331" s="38"/>
      <c r="B1331" s="39"/>
      <c r="C1331" s="215" t="s">
        <v>1717</v>
      </c>
      <c r="D1331" s="215" t="s">
        <v>139</v>
      </c>
      <c r="E1331" s="216" t="s">
        <v>1718</v>
      </c>
      <c r="F1331" s="217" t="s">
        <v>1719</v>
      </c>
      <c r="G1331" s="218" t="s">
        <v>176</v>
      </c>
      <c r="H1331" s="219">
        <v>15.432</v>
      </c>
      <c r="I1331" s="220"/>
      <c r="J1331" s="221">
        <f>ROUND(I1331*H1331,2)</f>
        <v>0</v>
      </c>
      <c r="K1331" s="222"/>
      <c r="L1331" s="44"/>
      <c r="M1331" s="223" t="s">
        <v>1</v>
      </c>
      <c r="N1331" s="224" t="s">
        <v>39</v>
      </c>
      <c r="O1331" s="91"/>
      <c r="P1331" s="225">
        <f>O1331*H1331</f>
        <v>0</v>
      </c>
      <c r="Q1331" s="225">
        <v>1.0000000000000001E-05</v>
      </c>
      <c r="R1331" s="225">
        <f>Q1331*H1331</f>
        <v>0.00015432000000000003</v>
      </c>
      <c r="S1331" s="225">
        <v>0</v>
      </c>
      <c r="T1331" s="226">
        <f>S1331*H1331</f>
        <v>0</v>
      </c>
      <c r="U1331" s="38"/>
      <c r="V1331" s="38"/>
      <c r="W1331" s="38"/>
      <c r="X1331" s="38"/>
      <c r="Y1331" s="38"/>
      <c r="Z1331" s="38"/>
      <c r="AA1331" s="38"/>
      <c r="AB1331" s="38"/>
      <c r="AC1331" s="38"/>
      <c r="AD1331" s="38"/>
      <c r="AE1331" s="38"/>
      <c r="AR1331" s="227" t="s">
        <v>277</v>
      </c>
      <c r="AT1331" s="227" t="s">
        <v>139</v>
      </c>
      <c r="AU1331" s="227" t="s">
        <v>144</v>
      </c>
      <c r="AY1331" s="17" t="s">
        <v>136</v>
      </c>
      <c r="BE1331" s="228">
        <f>IF(N1331="základní",J1331,0)</f>
        <v>0</v>
      </c>
      <c r="BF1331" s="228">
        <f>IF(N1331="snížená",J1331,0)</f>
        <v>0</v>
      </c>
      <c r="BG1331" s="228">
        <f>IF(N1331="zákl. přenesená",J1331,0)</f>
        <v>0</v>
      </c>
      <c r="BH1331" s="228">
        <f>IF(N1331="sníž. přenesená",J1331,0)</f>
        <v>0</v>
      </c>
      <c r="BI1331" s="228">
        <f>IF(N1331="nulová",J1331,0)</f>
        <v>0</v>
      </c>
      <c r="BJ1331" s="17" t="s">
        <v>144</v>
      </c>
      <c r="BK1331" s="228">
        <f>ROUND(I1331*H1331,2)</f>
        <v>0</v>
      </c>
      <c r="BL1331" s="17" t="s">
        <v>277</v>
      </c>
      <c r="BM1331" s="227" t="s">
        <v>1720</v>
      </c>
    </row>
    <row r="1332" s="13" customFormat="1">
      <c r="A1332" s="13"/>
      <c r="B1332" s="229"/>
      <c r="C1332" s="230"/>
      <c r="D1332" s="231" t="s">
        <v>146</v>
      </c>
      <c r="E1332" s="232" t="s">
        <v>1</v>
      </c>
      <c r="F1332" s="233" t="s">
        <v>222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146</v>
      </c>
      <c r="AU1332" s="239" t="s">
        <v>144</v>
      </c>
      <c r="AV1332" s="13" t="s">
        <v>81</v>
      </c>
      <c r="AW1332" s="13" t="s">
        <v>30</v>
      </c>
      <c r="AX1332" s="13" t="s">
        <v>73</v>
      </c>
      <c r="AY1332" s="239" t="s">
        <v>136</v>
      </c>
    </row>
    <row r="1333" s="14" customFormat="1">
      <c r="A1333" s="14"/>
      <c r="B1333" s="240"/>
      <c r="C1333" s="241"/>
      <c r="D1333" s="231" t="s">
        <v>146</v>
      </c>
      <c r="E1333" s="242" t="s">
        <v>1</v>
      </c>
      <c r="F1333" s="243" t="s">
        <v>223</v>
      </c>
      <c r="G1333" s="241"/>
      <c r="H1333" s="244">
        <v>15.432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146</v>
      </c>
      <c r="AU1333" s="250" t="s">
        <v>144</v>
      </c>
      <c r="AV1333" s="14" t="s">
        <v>144</v>
      </c>
      <c r="AW1333" s="14" t="s">
        <v>30</v>
      </c>
      <c r="AX1333" s="14" t="s">
        <v>73</v>
      </c>
      <c r="AY1333" s="250" t="s">
        <v>136</v>
      </c>
    </row>
    <row r="1334" s="15" customFormat="1">
      <c r="A1334" s="15"/>
      <c r="B1334" s="251"/>
      <c r="C1334" s="252"/>
      <c r="D1334" s="231" t="s">
        <v>146</v>
      </c>
      <c r="E1334" s="253" t="s">
        <v>1</v>
      </c>
      <c r="F1334" s="254" t="s">
        <v>159</v>
      </c>
      <c r="G1334" s="252"/>
      <c r="H1334" s="255">
        <v>15.432</v>
      </c>
      <c r="I1334" s="256"/>
      <c r="J1334" s="252"/>
      <c r="K1334" s="252"/>
      <c r="L1334" s="257"/>
      <c r="M1334" s="258"/>
      <c r="N1334" s="259"/>
      <c r="O1334" s="259"/>
      <c r="P1334" s="259"/>
      <c r="Q1334" s="259"/>
      <c r="R1334" s="259"/>
      <c r="S1334" s="259"/>
      <c r="T1334" s="260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61" t="s">
        <v>146</v>
      </c>
      <c r="AU1334" s="261" t="s">
        <v>144</v>
      </c>
      <c r="AV1334" s="15" t="s">
        <v>143</v>
      </c>
      <c r="AW1334" s="15" t="s">
        <v>30</v>
      </c>
      <c r="AX1334" s="15" t="s">
        <v>81</v>
      </c>
      <c r="AY1334" s="261" t="s">
        <v>136</v>
      </c>
    </row>
    <row r="1335" s="2" customFormat="1" ht="24.15" customHeight="1">
      <c r="A1335" s="38"/>
      <c r="B1335" s="39"/>
      <c r="C1335" s="215" t="s">
        <v>1721</v>
      </c>
      <c r="D1335" s="215" t="s">
        <v>139</v>
      </c>
      <c r="E1335" s="216" t="s">
        <v>1722</v>
      </c>
      <c r="F1335" s="217" t="s">
        <v>1723</v>
      </c>
      <c r="G1335" s="218" t="s">
        <v>151</v>
      </c>
      <c r="H1335" s="219">
        <v>0.051999999999999998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</v>
      </c>
      <c r="R1335" s="225">
        <f>Q1335*H1335</f>
        <v>0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277</v>
      </c>
      <c r="AT1335" s="227" t="s">
        <v>139</v>
      </c>
      <c r="AU1335" s="227" t="s">
        <v>144</v>
      </c>
      <c r="AY1335" s="17" t="s">
        <v>136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144</v>
      </c>
      <c r="BK1335" s="228">
        <f>ROUND(I1335*H1335,2)</f>
        <v>0</v>
      </c>
      <c r="BL1335" s="17" t="s">
        <v>277</v>
      </c>
      <c r="BM1335" s="227" t="s">
        <v>1724</v>
      </c>
    </row>
    <row r="1336" s="2" customFormat="1" ht="33" customHeight="1">
      <c r="A1336" s="38"/>
      <c r="B1336" s="39"/>
      <c r="C1336" s="215" t="s">
        <v>1725</v>
      </c>
      <c r="D1336" s="215" t="s">
        <v>139</v>
      </c>
      <c r="E1336" s="216" t="s">
        <v>1726</v>
      </c>
      <c r="F1336" s="217" t="s">
        <v>1727</v>
      </c>
      <c r="G1336" s="218" t="s">
        <v>151</v>
      </c>
      <c r="H1336" s="219">
        <v>0.104</v>
      </c>
      <c r="I1336" s="220"/>
      <c r="J1336" s="221">
        <f>ROUND(I1336*H1336,2)</f>
        <v>0</v>
      </c>
      <c r="K1336" s="222"/>
      <c r="L1336" s="44"/>
      <c r="M1336" s="223" t="s">
        <v>1</v>
      </c>
      <c r="N1336" s="224" t="s">
        <v>39</v>
      </c>
      <c r="O1336" s="91"/>
      <c r="P1336" s="225">
        <f>O1336*H1336</f>
        <v>0</v>
      </c>
      <c r="Q1336" s="225">
        <v>0</v>
      </c>
      <c r="R1336" s="225">
        <f>Q1336*H1336</f>
        <v>0</v>
      </c>
      <c r="S1336" s="225">
        <v>0</v>
      </c>
      <c r="T1336" s="226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277</v>
      </c>
      <c r="AT1336" s="227" t="s">
        <v>139</v>
      </c>
      <c r="AU1336" s="227" t="s">
        <v>144</v>
      </c>
      <c r="AY1336" s="17" t="s">
        <v>136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144</v>
      </c>
      <c r="BK1336" s="228">
        <f>ROUND(I1336*H1336,2)</f>
        <v>0</v>
      </c>
      <c r="BL1336" s="17" t="s">
        <v>277</v>
      </c>
      <c r="BM1336" s="227" t="s">
        <v>1728</v>
      </c>
    </row>
    <row r="1337" s="14" customFormat="1">
      <c r="A1337" s="14"/>
      <c r="B1337" s="240"/>
      <c r="C1337" s="241"/>
      <c r="D1337" s="231" t="s">
        <v>146</v>
      </c>
      <c r="E1337" s="241"/>
      <c r="F1337" s="243" t="s">
        <v>1729</v>
      </c>
      <c r="G1337" s="241"/>
      <c r="H1337" s="244">
        <v>0.104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146</v>
      </c>
      <c r="AU1337" s="250" t="s">
        <v>144</v>
      </c>
      <c r="AV1337" s="14" t="s">
        <v>144</v>
      </c>
      <c r="AW1337" s="14" t="s">
        <v>4</v>
      </c>
      <c r="AX1337" s="14" t="s">
        <v>81</v>
      </c>
      <c r="AY1337" s="250" t="s">
        <v>136</v>
      </c>
    </row>
    <row r="1338" s="12" customFormat="1" ht="22.8" customHeight="1">
      <c r="A1338" s="12"/>
      <c r="B1338" s="199"/>
      <c r="C1338" s="200"/>
      <c r="D1338" s="201" t="s">
        <v>72</v>
      </c>
      <c r="E1338" s="213" t="s">
        <v>1730</v>
      </c>
      <c r="F1338" s="213" t="s">
        <v>1731</v>
      </c>
      <c r="G1338" s="200"/>
      <c r="H1338" s="200"/>
      <c r="I1338" s="203"/>
      <c r="J1338" s="214">
        <f>BK1338</f>
        <v>0</v>
      </c>
      <c r="K1338" s="200"/>
      <c r="L1338" s="205"/>
      <c r="M1338" s="206"/>
      <c r="N1338" s="207"/>
      <c r="O1338" s="207"/>
      <c r="P1338" s="208">
        <f>SUM(P1339:P1393)</f>
        <v>0</v>
      </c>
      <c r="Q1338" s="207"/>
      <c r="R1338" s="208">
        <f>SUM(R1339:R1393)</f>
        <v>0.13906078</v>
      </c>
      <c r="S1338" s="207"/>
      <c r="T1338" s="209">
        <f>SUM(T1339:T1393)</f>
        <v>0</v>
      </c>
      <c r="U1338" s="12"/>
      <c r="V1338" s="12"/>
      <c r="W1338" s="12"/>
      <c r="X1338" s="12"/>
      <c r="Y1338" s="12"/>
      <c r="Z1338" s="12"/>
      <c r="AA1338" s="12"/>
      <c r="AB1338" s="12"/>
      <c r="AC1338" s="12"/>
      <c r="AD1338" s="12"/>
      <c r="AE1338" s="12"/>
      <c r="AR1338" s="210" t="s">
        <v>144</v>
      </c>
      <c r="AT1338" s="211" t="s">
        <v>72</v>
      </c>
      <c r="AU1338" s="211" t="s">
        <v>81</v>
      </c>
      <c r="AY1338" s="210" t="s">
        <v>136</v>
      </c>
      <c r="BK1338" s="212">
        <f>SUM(BK1339:BK1393)</f>
        <v>0</v>
      </c>
    </row>
    <row r="1339" s="2" customFormat="1" ht="24.15" customHeight="1">
      <c r="A1339" s="38"/>
      <c r="B1339" s="39"/>
      <c r="C1339" s="215" t="s">
        <v>1732</v>
      </c>
      <c r="D1339" s="215" t="s">
        <v>139</v>
      </c>
      <c r="E1339" s="216" t="s">
        <v>1733</v>
      </c>
      <c r="F1339" s="217" t="s">
        <v>1734</v>
      </c>
      <c r="G1339" s="218" t="s">
        <v>176</v>
      </c>
      <c r="H1339" s="219">
        <v>15.443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0</v>
      </c>
      <c r="R1339" s="225">
        <f>Q1339*H1339</f>
        <v>0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277</v>
      </c>
      <c r="AT1339" s="227" t="s">
        <v>139</v>
      </c>
      <c r="AU1339" s="227" t="s">
        <v>144</v>
      </c>
      <c r="AY1339" s="17" t="s">
        <v>136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144</v>
      </c>
      <c r="BK1339" s="228">
        <f>ROUND(I1339*H1339,2)</f>
        <v>0</v>
      </c>
      <c r="BL1339" s="17" t="s">
        <v>277</v>
      </c>
      <c r="BM1339" s="227" t="s">
        <v>1735</v>
      </c>
    </row>
    <row r="1340" s="13" customFormat="1">
      <c r="A1340" s="13"/>
      <c r="B1340" s="229"/>
      <c r="C1340" s="230"/>
      <c r="D1340" s="231" t="s">
        <v>146</v>
      </c>
      <c r="E1340" s="232" t="s">
        <v>1</v>
      </c>
      <c r="F1340" s="233" t="s">
        <v>214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146</v>
      </c>
      <c r="AU1340" s="239" t="s">
        <v>144</v>
      </c>
      <c r="AV1340" s="13" t="s">
        <v>81</v>
      </c>
      <c r="AW1340" s="13" t="s">
        <v>30</v>
      </c>
      <c r="AX1340" s="13" t="s">
        <v>73</v>
      </c>
      <c r="AY1340" s="239" t="s">
        <v>136</v>
      </c>
    </row>
    <row r="1341" s="14" customFormat="1">
      <c r="A1341" s="14"/>
      <c r="B1341" s="240"/>
      <c r="C1341" s="241"/>
      <c r="D1341" s="231" t="s">
        <v>146</v>
      </c>
      <c r="E1341" s="242" t="s">
        <v>1</v>
      </c>
      <c r="F1341" s="243" t="s">
        <v>215</v>
      </c>
      <c r="G1341" s="241"/>
      <c r="H1341" s="244">
        <v>5.0190000000000001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146</v>
      </c>
      <c r="AU1341" s="250" t="s">
        <v>144</v>
      </c>
      <c r="AV1341" s="14" t="s">
        <v>144</v>
      </c>
      <c r="AW1341" s="14" t="s">
        <v>30</v>
      </c>
      <c r="AX1341" s="14" t="s">
        <v>73</v>
      </c>
      <c r="AY1341" s="250" t="s">
        <v>136</v>
      </c>
    </row>
    <row r="1342" s="13" customFormat="1">
      <c r="A1342" s="13"/>
      <c r="B1342" s="229"/>
      <c r="C1342" s="230"/>
      <c r="D1342" s="231" t="s">
        <v>146</v>
      </c>
      <c r="E1342" s="232" t="s">
        <v>1</v>
      </c>
      <c r="F1342" s="233" t="s">
        <v>218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146</v>
      </c>
      <c r="AU1342" s="239" t="s">
        <v>144</v>
      </c>
      <c r="AV1342" s="13" t="s">
        <v>81</v>
      </c>
      <c r="AW1342" s="13" t="s">
        <v>30</v>
      </c>
      <c r="AX1342" s="13" t="s">
        <v>73</v>
      </c>
      <c r="AY1342" s="239" t="s">
        <v>136</v>
      </c>
    </row>
    <row r="1343" s="14" customFormat="1">
      <c r="A1343" s="14"/>
      <c r="B1343" s="240"/>
      <c r="C1343" s="241"/>
      <c r="D1343" s="231" t="s">
        <v>146</v>
      </c>
      <c r="E1343" s="242" t="s">
        <v>1</v>
      </c>
      <c r="F1343" s="243" t="s">
        <v>219</v>
      </c>
      <c r="G1343" s="241"/>
      <c r="H1343" s="244">
        <v>1.6000000000000001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146</v>
      </c>
      <c r="AU1343" s="250" t="s">
        <v>144</v>
      </c>
      <c r="AV1343" s="14" t="s">
        <v>144</v>
      </c>
      <c r="AW1343" s="14" t="s">
        <v>30</v>
      </c>
      <c r="AX1343" s="14" t="s">
        <v>73</v>
      </c>
      <c r="AY1343" s="250" t="s">
        <v>136</v>
      </c>
    </row>
    <row r="1344" s="13" customFormat="1">
      <c r="A1344" s="13"/>
      <c r="B1344" s="229"/>
      <c r="C1344" s="230"/>
      <c r="D1344" s="231" t="s">
        <v>146</v>
      </c>
      <c r="E1344" s="232" t="s">
        <v>1</v>
      </c>
      <c r="F1344" s="233" t="s">
        <v>220</v>
      </c>
      <c r="G1344" s="230"/>
      <c r="H1344" s="232" t="s">
        <v>1</v>
      </c>
      <c r="I1344" s="234"/>
      <c r="J1344" s="230"/>
      <c r="K1344" s="230"/>
      <c r="L1344" s="235"/>
      <c r="M1344" s="236"/>
      <c r="N1344" s="237"/>
      <c r="O1344" s="237"/>
      <c r="P1344" s="237"/>
      <c r="Q1344" s="237"/>
      <c r="R1344" s="237"/>
      <c r="S1344" s="237"/>
      <c r="T1344" s="238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T1344" s="239" t="s">
        <v>146</v>
      </c>
      <c r="AU1344" s="239" t="s">
        <v>144</v>
      </c>
      <c r="AV1344" s="13" t="s">
        <v>81</v>
      </c>
      <c r="AW1344" s="13" t="s">
        <v>30</v>
      </c>
      <c r="AX1344" s="13" t="s">
        <v>73</v>
      </c>
      <c r="AY1344" s="239" t="s">
        <v>136</v>
      </c>
    </row>
    <row r="1345" s="14" customFormat="1">
      <c r="A1345" s="14"/>
      <c r="B1345" s="240"/>
      <c r="C1345" s="241"/>
      <c r="D1345" s="231" t="s">
        <v>146</v>
      </c>
      <c r="E1345" s="242" t="s">
        <v>1</v>
      </c>
      <c r="F1345" s="243" t="s">
        <v>221</v>
      </c>
      <c r="G1345" s="241"/>
      <c r="H1345" s="244">
        <v>8.8239999999999998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0" t="s">
        <v>146</v>
      </c>
      <c r="AU1345" s="250" t="s">
        <v>144</v>
      </c>
      <c r="AV1345" s="14" t="s">
        <v>144</v>
      </c>
      <c r="AW1345" s="14" t="s">
        <v>30</v>
      </c>
      <c r="AX1345" s="14" t="s">
        <v>73</v>
      </c>
      <c r="AY1345" s="250" t="s">
        <v>136</v>
      </c>
    </row>
    <row r="1346" s="15" customFormat="1">
      <c r="A1346" s="15"/>
      <c r="B1346" s="251"/>
      <c r="C1346" s="252"/>
      <c r="D1346" s="231" t="s">
        <v>146</v>
      </c>
      <c r="E1346" s="253" t="s">
        <v>1</v>
      </c>
      <c r="F1346" s="254" t="s">
        <v>159</v>
      </c>
      <c r="G1346" s="252"/>
      <c r="H1346" s="255">
        <v>15.443</v>
      </c>
      <c r="I1346" s="256"/>
      <c r="J1346" s="252"/>
      <c r="K1346" s="252"/>
      <c r="L1346" s="257"/>
      <c r="M1346" s="258"/>
      <c r="N1346" s="259"/>
      <c r="O1346" s="259"/>
      <c r="P1346" s="259"/>
      <c r="Q1346" s="259"/>
      <c r="R1346" s="259"/>
      <c r="S1346" s="259"/>
      <c r="T1346" s="260"/>
      <c r="U1346" s="15"/>
      <c r="V1346" s="15"/>
      <c r="W1346" s="15"/>
      <c r="X1346" s="15"/>
      <c r="Y1346" s="15"/>
      <c r="Z1346" s="15"/>
      <c r="AA1346" s="15"/>
      <c r="AB1346" s="15"/>
      <c r="AC1346" s="15"/>
      <c r="AD1346" s="15"/>
      <c r="AE1346" s="15"/>
      <c r="AT1346" s="261" t="s">
        <v>146</v>
      </c>
      <c r="AU1346" s="261" t="s">
        <v>144</v>
      </c>
      <c r="AV1346" s="15" t="s">
        <v>143</v>
      </c>
      <c r="AW1346" s="15" t="s">
        <v>30</v>
      </c>
      <c r="AX1346" s="15" t="s">
        <v>81</v>
      </c>
      <c r="AY1346" s="261" t="s">
        <v>136</v>
      </c>
    </row>
    <row r="1347" s="2" customFormat="1" ht="16.5" customHeight="1">
      <c r="A1347" s="38"/>
      <c r="B1347" s="39"/>
      <c r="C1347" s="215" t="s">
        <v>1736</v>
      </c>
      <c r="D1347" s="215" t="s">
        <v>139</v>
      </c>
      <c r="E1347" s="216" t="s">
        <v>1737</v>
      </c>
      <c r="F1347" s="217" t="s">
        <v>1738</v>
      </c>
      <c r="G1347" s="218" t="s">
        <v>176</v>
      </c>
      <c r="H1347" s="219">
        <v>15.443</v>
      </c>
      <c r="I1347" s="220"/>
      <c r="J1347" s="221">
        <f>ROUND(I1347*H1347,2)</f>
        <v>0</v>
      </c>
      <c r="K1347" s="222"/>
      <c r="L1347" s="44"/>
      <c r="M1347" s="223" t="s">
        <v>1</v>
      </c>
      <c r="N1347" s="224" t="s">
        <v>39</v>
      </c>
      <c r="O1347" s="91"/>
      <c r="P1347" s="225">
        <f>O1347*H1347</f>
        <v>0</v>
      </c>
      <c r="Q1347" s="225">
        <v>0</v>
      </c>
      <c r="R1347" s="225">
        <f>Q1347*H1347</f>
        <v>0</v>
      </c>
      <c r="S1347" s="225">
        <v>0</v>
      </c>
      <c r="T1347" s="226">
        <f>S1347*H1347</f>
        <v>0</v>
      </c>
      <c r="U1347" s="38"/>
      <c r="V1347" s="38"/>
      <c r="W1347" s="38"/>
      <c r="X1347" s="38"/>
      <c r="Y1347" s="38"/>
      <c r="Z1347" s="38"/>
      <c r="AA1347" s="38"/>
      <c r="AB1347" s="38"/>
      <c r="AC1347" s="38"/>
      <c r="AD1347" s="38"/>
      <c r="AE1347" s="38"/>
      <c r="AR1347" s="227" t="s">
        <v>277</v>
      </c>
      <c r="AT1347" s="227" t="s">
        <v>139</v>
      </c>
      <c r="AU1347" s="227" t="s">
        <v>144</v>
      </c>
      <c r="AY1347" s="17" t="s">
        <v>136</v>
      </c>
      <c r="BE1347" s="228">
        <f>IF(N1347="základní",J1347,0)</f>
        <v>0</v>
      </c>
      <c r="BF1347" s="228">
        <f>IF(N1347="snížená",J1347,0)</f>
        <v>0</v>
      </c>
      <c r="BG1347" s="228">
        <f>IF(N1347="zákl. přenesená",J1347,0)</f>
        <v>0</v>
      </c>
      <c r="BH1347" s="228">
        <f>IF(N1347="sníž. přenesená",J1347,0)</f>
        <v>0</v>
      </c>
      <c r="BI1347" s="228">
        <f>IF(N1347="nulová",J1347,0)</f>
        <v>0</v>
      </c>
      <c r="BJ1347" s="17" t="s">
        <v>144</v>
      </c>
      <c r="BK1347" s="228">
        <f>ROUND(I1347*H1347,2)</f>
        <v>0</v>
      </c>
      <c r="BL1347" s="17" t="s">
        <v>277</v>
      </c>
      <c r="BM1347" s="227" t="s">
        <v>1739</v>
      </c>
    </row>
    <row r="1348" s="13" customFormat="1">
      <c r="A1348" s="13"/>
      <c r="B1348" s="229"/>
      <c r="C1348" s="230"/>
      <c r="D1348" s="231" t="s">
        <v>146</v>
      </c>
      <c r="E1348" s="232" t="s">
        <v>1</v>
      </c>
      <c r="F1348" s="233" t="s">
        <v>214</v>
      </c>
      <c r="G1348" s="230"/>
      <c r="H1348" s="232" t="s">
        <v>1</v>
      </c>
      <c r="I1348" s="234"/>
      <c r="J1348" s="230"/>
      <c r="K1348" s="230"/>
      <c r="L1348" s="235"/>
      <c r="M1348" s="236"/>
      <c r="N1348" s="237"/>
      <c r="O1348" s="237"/>
      <c r="P1348" s="237"/>
      <c r="Q1348" s="237"/>
      <c r="R1348" s="237"/>
      <c r="S1348" s="237"/>
      <c r="T1348" s="23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39" t="s">
        <v>146</v>
      </c>
      <c r="AU1348" s="239" t="s">
        <v>144</v>
      </c>
      <c r="AV1348" s="13" t="s">
        <v>81</v>
      </c>
      <c r="AW1348" s="13" t="s">
        <v>30</v>
      </c>
      <c r="AX1348" s="13" t="s">
        <v>73</v>
      </c>
      <c r="AY1348" s="239" t="s">
        <v>136</v>
      </c>
    </row>
    <row r="1349" s="14" customFormat="1">
      <c r="A1349" s="14"/>
      <c r="B1349" s="240"/>
      <c r="C1349" s="241"/>
      <c r="D1349" s="231" t="s">
        <v>146</v>
      </c>
      <c r="E1349" s="242" t="s">
        <v>1</v>
      </c>
      <c r="F1349" s="243" t="s">
        <v>215</v>
      </c>
      <c r="G1349" s="241"/>
      <c r="H1349" s="244">
        <v>5.0190000000000001</v>
      </c>
      <c r="I1349" s="245"/>
      <c r="J1349" s="241"/>
      <c r="K1349" s="241"/>
      <c r="L1349" s="246"/>
      <c r="M1349" s="247"/>
      <c r="N1349" s="248"/>
      <c r="O1349" s="248"/>
      <c r="P1349" s="248"/>
      <c r="Q1349" s="248"/>
      <c r="R1349" s="248"/>
      <c r="S1349" s="248"/>
      <c r="T1349" s="249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0" t="s">
        <v>146</v>
      </c>
      <c r="AU1349" s="250" t="s">
        <v>144</v>
      </c>
      <c r="AV1349" s="14" t="s">
        <v>144</v>
      </c>
      <c r="AW1349" s="14" t="s">
        <v>30</v>
      </c>
      <c r="AX1349" s="14" t="s">
        <v>73</v>
      </c>
      <c r="AY1349" s="250" t="s">
        <v>136</v>
      </c>
    </row>
    <row r="1350" s="13" customFormat="1">
      <c r="A1350" s="13"/>
      <c r="B1350" s="229"/>
      <c r="C1350" s="230"/>
      <c r="D1350" s="231" t="s">
        <v>146</v>
      </c>
      <c r="E1350" s="232" t="s">
        <v>1</v>
      </c>
      <c r="F1350" s="233" t="s">
        <v>218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146</v>
      </c>
      <c r="AU1350" s="239" t="s">
        <v>144</v>
      </c>
      <c r="AV1350" s="13" t="s">
        <v>81</v>
      </c>
      <c r="AW1350" s="13" t="s">
        <v>30</v>
      </c>
      <c r="AX1350" s="13" t="s">
        <v>73</v>
      </c>
      <c r="AY1350" s="239" t="s">
        <v>136</v>
      </c>
    </row>
    <row r="1351" s="14" customFormat="1">
      <c r="A1351" s="14"/>
      <c r="B1351" s="240"/>
      <c r="C1351" s="241"/>
      <c r="D1351" s="231" t="s">
        <v>146</v>
      </c>
      <c r="E1351" s="242" t="s">
        <v>1</v>
      </c>
      <c r="F1351" s="243" t="s">
        <v>219</v>
      </c>
      <c r="G1351" s="241"/>
      <c r="H1351" s="244">
        <v>1.6000000000000001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146</v>
      </c>
      <c r="AU1351" s="250" t="s">
        <v>144</v>
      </c>
      <c r="AV1351" s="14" t="s">
        <v>144</v>
      </c>
      <c r="AW1351" s="14" t="s">
        <v>30</v>
      </c>
      <c r="AX1351" s="14" t="s">
        <v>73</v>
      </c>
      <c r="AY1351" s="250" t="s">
        <v>136</v>
      </c>
    </row>
    <row r="1352" s="13" customFormat="1">
      <c r="A1352" s="13"/>
      <c r="B1352" s="229"/>
      <c r="C1352" s="230"/>
      <c r="D1352" s="231" t="s">
        <v>146</v>
      </c>
      <c r="E1352" s="232" t="s">
        <v>1</v>
      </c>
      <c r="F1352" s="233" t="s">
        <v>220</v>
      </c>
      <c r="G1352" s="230"/>
      <c r="H1352" s="232" t="s">
        <v>1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39" t="s">
        <v>146</v>
      </c>
      <c r="AU1352" s="239" t="s">
        <v>144</v>
      </c>
      <c r="AV1352" s="13" t="s">
        <v>81</v>
      </c>
      <c r="AW1352" s="13" t="s">
        <v>30</v>
      </c>
      <c r="AX1352" s="13" t="s">
        <v>73</v>
      </c>
      <c r="AY1352" s="239" t="s">
        <v>136</v>
      </c>
    </row>
    <row r="1353" s="14" customFormat="1">
      <c r="A1353" s="14"/>
      <c r="B1353" s="240"/>
      <c r="C1353" s="241"/>
      <c r="D1353" s="231" t="s">
        <v>146</v>
      </c>
      <c r="E1353" s="242" t="s">
        <v>1</v>
      </c>
      <c r="F1353" s="243" t="s">
        <v>221</v>
      </c>
      <c r="G1353" s="241"/>
      <c r="H1353" s="244">
        <v>8.8239999999999998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50" t="s">
        <v>146</v>
      </c>
      <c r="AU1353" s="250" t="s">
        <v>144</v>
      </c>
      <c r="AV1353" s="14" t="s">
        <v>144</v>
      </c>
      <c r="AW1353" s="14" t="s">
        <v>30</v>
      </c>
      <c r="AX1353" s="14" t="s">
        <v>73</v>
      </c>
      <c r="AY1353" s="250" t="s">
        <v>136</v>
      </c>
    </row>
    <row r="1354" s="15" customFormat="1">
      <c r="A1354" s="15"/>
      <c r="B1354" s="251"/>
      <c r="C1354" s="252"/>
      <c r="D1354" s="231" t="s">
        <v>146</v>
      </c>
      <c r="E1354" s="253" t="s">
        <v>1</v>
      </c>
      <c r="F1354" s="254" t="s">
        <v>159</v>
      </c>
      <c r="G1354" s="252"/>
      <c r="H1354" s="255">
        <v>15.443</v>
      </c>
      <c r="I1354" s="256"/>
      <c r="J1354" s="252"/>
      <c r="K1354" s="252"/>
      <c r="L1354" s="257"/>
      <c r="M1354" s="258"/>
      <c r="N1354" s="259"/>
      <c r="O1354" s="259"/>
      <c r="P1354" s="259"/>
      <c r="Q1354" s="259"/>
      <c r="R1354" s="259"/>
      <c r="S1354" s="259"/>
      <c r="T1354" s="260"/>
      <c r="U1354" s="15"/>
      <c r="V1354" s="15"/>
      <c r="W1354" s="15"/>
      <c r="X1354" s="15"/>
      <c r="Y1354" s="15"/>
      <c r="Z1354" s="15"/>
      <c r="AA1354" s="15"/>
      <c r="AB1354" s="15"/>
      <c r="AC1354" s="15"/>
      <c r="AD1354" s="15"/>
      <c r="AE1354" s="15"/>
      <c r="AT1354" s="261" t="s">
        <v>146</v>
      </c>
      <c r="AU1354" s="261" t="s">
        <v>144</v>
      </c>
      <c r="AV1354" s="15" t="s">
        <v>143</v>
      </c>
      <c r="AW1354" s="15" t="s">
        <v>30</v>
      </c>
      <c r="AX1354" s="15" t="s">
        <v>81</v>
      </c>
      <c r="AY1354" s="261" t="s">
        <v>136</v>
      </c>
    </row>
    <row r="1355" s="2" customFormat="1" ht="24.15" customHeight="1">
      <c r="A1355" s="38"/>
      <c r="B1355" s="39"/>
      <c r="C1355" s="215" t="s">
        <v>1740</v>
      </c>
      <c r="D1355" s="215" t="s">
        <v>139</v>
      </c>
      <c r="E1355" s="216" t="s">
        <v>1741</v>
      </c>
      <c r="F1355" s="217" t="s">
        <v>1742</v>
      </c>
      <c r="G1355" s="218" t="s">
        <v>176</v>
      </c>
      <c r="H1355" s="219">
        <v>15.443</v>
      </c>
      <c r="I1355" s="220"/>
      <c r="J1355" s="221">
        <f>ROUND(I1355*H1355,2)</f>
        <v>0</v>
      </c>
      <c r="K1355" s="222"/>
      <c r="L1355" s="44"/>
      <c r="M1355" s="223" t="s">
        <v>1</v>
      </c>
      <c r="N1355" s="224" t="s">
        <v>39</v>
      </c>
      <c r="O1355" s="91"/>
      <c r="P1355" s="225">
        <f>O1355*H1355</f>
        <v>0</v>
      </c>
      <c r="Q1355" s="225">
        <v>0.00020000000000000001</v>
      </c>
      <c r="R1355" s="225">
        <f>Q1355*H1355</f>
        <v>0.0030885999999999999</v>
      </c>
      <c r="S1355" s="225">
        <v>0</v>
      </c>
      <c r="T1355" s="226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7" t="s">
        <v>277</v>
      </c>
      <c r="AT1355" s="227" t="s">
        <v>139</v>
      </c>
      <c r="AU1355" s="227" t="s">
        <v>144</v>
      </c>
      <c r="AY1355" s="17" t="s">
        <v>136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17" t="s">
        <v>144</v>
      </c>
      <c r="BK1355" s="228">
        <f>ROUND(I1355*H1355,2)</f>
        <v>0</v>
      </c>
      <c r="BL1355" s="17" t="s">
        <v>277</v>
      </c>
      <c r="BM1355" s="227" t="s">
        <v>1743</v>
      </c>
    </row>
    <row r="1356" s="13" customFormat="1">
      <c r="A1356" s="13"/>
      <c r="B1356" s="229"/>
      <c r="C1356" s="230"/>
      <c r="D1356" s="231" t="s">
        <v>146</v>
      </c>
      <c r="E1356" s="232" t="s">
        <v>1</v>
      </c>
      <c r="F1356" s="233" t="s">
        <v>214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146</v>
      </c>
      <c r="AU1356" s="239" t="s">
        <v>144</v>
      </c>
      <c r="AV1356" s="13" t="s">
        <v>81</v>
      </c>
      <c r="AW1356" s="13" t="s">
        <v>30</v>
      </c>
      <c r="AX1356" s="13" t="s">
        <v>73</v>
      </c>
      <c r="AY1356" s="239" t="s">
        <v>136</v>
      </c>
    </row>
    <row r="1357" s="14" customFormat="1">
      <c r="A1357" s="14"/>
      <c r="B1357" s="240"/>
      <c r="C1357" s="241"/>
      <c r="D1357" s="231" t="s">
        <v>146</v>
      </c>
      <c r="E1357" s="242" t="s">
        <v>1</v>
      </c>
      <c r="F1357" s="243" t="s">
        <v>215</v>
      </c>
      <c r="G1357" s="241"/>
      <c r="H1357" s="244">
        <v>5.0190000000000001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146</v>
      </c>
      <c r="AU1357" s="250" t="s">
        <v>144</v>
      </c>
      <c r="AV1357" s="14" t="s">
        <v>144</v>
      </c>
      <c r="AW1357" s="14" t="s">
        <v>30</v>
      </c>
      <c r="AX1357" s="14" t="s">
        <v>73</v>
      </c>
      <c r="AY1357" s="250" t="s">
        <v>136</v>
      </c>
    </row>
    <row r="1358" s="13" customFormat="1">
      <c r="A1358" s="13"/>
      <c r="B1358" s="229"/>
      <c r="C1358" s="230"/>
      <c r="D1358" s="231" t="s">
        <v>146</v>
      </c>
      <c r="E1358" s="232" t="s">
        <v>1</v>
      </c>
      <c r="F1358" s="233" t="s">
        <v>218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146</v>
      </c>
      <c r="AU1358" s="239" t="s">
        <v>144</v>
      </c>
      <c r="AV1358" s="13" t="s">
        <v>81</v>
      </c>
      <c r="AW1358" s="13" t="s">
        <v>30</v>
      </c>
      <c r="AX1358" s="13" t="s">
        <v>73</v>
      </c>
      <c r="AY1358" s="239" t="s">
        <v>136</v>
      </c>
    </row>
    <row r="1359" s="14" customFormat="1">
      <c r="A1359" s="14"/>
      <c r="B1359" s="240"/>
      <c r="C1359" s="241"/>
      <c r="D1359" s="231" t="s">
        <v>146</v>
      </c>
      <c r="E1359" s="242" t="s">
        <v>1</v>
      </c>
      <c r="F1359" s="243" t="s">
        <v>219</v>
      </c>
      <c r="G1359" s="241"/>
      <c r="H1359" s="244">
        <v>1.6000000000000001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146</v>
      </c>
      <c r="AU1359" s="250" t="s">
        <v>144</v>
      </c>
      <c r="AV1359" s="14" t="s">
        <v>144</v>
      </c>
      <c r="AW1359" s="14" t="s">
        <v>30</v>
      </c>
      <c r="AX1359" s="14" t="s">
        <v>73</v>
      </c>
      <c r="AY1359" s="250" t="s">
        <v>136</v>
      </c>
    </row>
    <row r="1360" s="13" customFormat="1">
      <c r="A1360" s="13"/>
      <c r="B1360" s="229"/>
      <c r="C1360" s="230"/>
      <c r="D1360" s="231" t="s">
        <v>146</v>
      </c>
      <c r="E1360" s="232" t="s">
        <v>1</v>
      </c>
      <c r="F1360" s="233" t="s">
        <v>220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146</v>
      </c>
      <c r="AU1360" s="239" t="s">
        <v>144</v>
      </c>
      <c r="AV1360" s="13" t="s">
        <v>81</v>
      </c>
      <c r="AW1360" s="13" t="s">
        <v>30</v>
      </c>
      <c r="AX1360" s="13" t="s">
        <v>73</v>
      </c>
      <c r="AY1360" s="239" t="s">
        <v>136</v>
      </c>
    </row>
    <row r="1361" s="14" customFormat="1">
      <c r="A1361" s="14"/>
      <c r="B1361" s="240"/>
      <c r="C1361" s="241"/>
      <c r="D1361" s="231" t="s">
        <v>146</v>
      </c>
      <c r="E1361" s="242" t="s">
        <v>1</v>
      </c>
      <c r="F1361" s="243" t="s">
        <v>221</v>
      </c>
      <c r="G1361" s="241"/>
      <c r="H1361" s="244">
        <v>8.8239999999999998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146</v>
      </c>
      <c r="AU1361" s="250" t="s">
        <v>144</v>
      </c>
      <c r="AV1361" s="14" t="s">
        <v>144</v>
      </c>
      <c r="AW1361" s="14" t="s">
        <v>30</v>
      </c>
      <c r="AX1361" s="14" t="s">
        <v>73</v>
      </c>
      <c r="AY1361" s="250" t="s">
        <v>136</v>
      </c>
    </row>
    <row r="1362" s="15" customFormat="1">
      <c r="A1362" s="15"/>
      <c r="B1362" s="251"/>
      <c r="C1362" s="252"/>
      <c r="D1362" s="231" t="s">
        <v>146</v>
      </c>
      <c r="E1362" s="253" t="s">
        <v>1</v>
      </c>
      <c r="F1362" s="254" t="s">
        <v>159</v>
      </c>
      <c r="G1362" s="252"/>
      <c r="H1362" s="255">
        <v>15.443</v>
      </c>
      <c r="I1362" s="256"/>
      <c r="J1362" s="252"/>
      <c r="K1362" s="252"/>
      <c r="L1362" s="257"/>
      <c r="M1362" s="258"/>
      <c r="N1362" s="259"/>
      <c r="O1362" s="259"/>
      <c r="P1362" s="259"/>
      <c r="Q1362" s="259"/>
      <c r="R1362" s="259"/>
      <c r="S1362" s="259"/>
      <c r="T1362" s="260"/>
      <c r="U1362" s="15"/>
      <c r="V1362" s="15"/>
      <c r="W1362" s="15"/>
      <c r="X1362" s="15"/>
      <c r="Y1362" s="15"/>
      <c r="Z1362" s="15"/>
      <c r="AA1362" s="15"/>
      <c r="AB1362" s="15"/>
      <c r="AC1362" s="15"/>
      <c r="AD1362" s="15"/>
      <c r="AE1362" s="15"/>
      <c r="AT1362" s="261" t="s">
        <v>146</v>
      </c>
      <c r="AU1362" s="261" t="s">
        <v>144</v>
      </c>
      <c r="AV1362" s="15" t="s">
        <v>143</v>
      </c>
      <c r="AW1362" s="15" t="s">
        <v>30</v>
      </c>
      <c r="AX1362" s="15" t="s">
        <v>81</v>
      </c>
      <c r="AY1362" s="261" t="s">
        <v>136</v>
      </c>
    </row>
    <row r="1363" s="2" customFormat="1" ht="24.15" customHeight="1">
      <c r="A1363" s="38"/>
      <c r="B1363" s="39"/>
      <c r="C1363" s="215" t="s">
        <v>1744</v>
      </c>
      <c r="D1363" s="215" t="s">
        <v>139</v>
      </c>
      <c r="E1363" s="216" t="s">
        <v>1745</v>
      </c>
      <c r="F1363" s="217" t="s">
        <v>1746</v>
      </c>
      <c r="G1363" s="218" t="s">
        <v>176</v>
      </c>
      <c r="H1363" s="219">
        <v>15.443</v>
      </c>
      <c r="I1363" s="220"/>
      <c r="J1363" s="221">
        <f>ROUND(I1363*H1363,2)</f>
        <v>0</v>
      </c>
      <c r="K1363" s="222"/>
      <c r="L1363" s="44"/>
      <c r="M1363" s="223" t="s">
        <v>1</v>
      </c>
      <c r="N1363" s="224" t="s">
        <v>39</v>
      </c>
      <c r="O1363" s="91"/>
      <c r="P1363" s="225">
        <f>O1363*H1363</f>
        <v>0</v>
      </c>
      <c r="Q1363" s="225">
        <v>0.0044999999999999997</v>
      </c>
      <c r="R1363" s="225">
        <f>Q1363*H1363</f>
        <v>0.0694935</v>
      </c>
      <c r="S1363" s="225">
        <v>0</v>
      </c>
      <c r="T1363" s="226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27" t="s">
        <v>277</v>
      </c>
      <c r="AT1363" s="227" t="s">
        <v>139</v>
      </c>
      <c r="AU1363" s="227" t="s">
        <v>144</v>
      </c>
      <c r="AY1363" s="17" t="s">
        <v>136</v>
      </c>
      <c r="BE1363" s="228">
        <f>IF(N1363="základní",J1363,0)</f>
        <v>0</v>
      </c>
      <c r="BF1363" s="228">
        <f>IF(N1363="snížená",J1363,0)</f>
        <v>0</v>
      </c>
      <c r="BG1363" s="228">
        <f>IF(N1363="zákl. přenesená",J1363,0)</f>
        <v>0</v>
      </c>
      <c r="BH1363" s="228">
        <f>IF(N1363="sníž. přenesená",J1363,0)</f>
        <v>0</v>
      </c>
      <c r="BI1363" s="228">
        <f>IF(N1363="nulová",J1363,0)</f>
        <v>0</v>
      </c>
      <c r="BJ1363" s="17" t="s">
        <v>144</v>
      </c>
      <c r="BK1363" s="228">
        <f>ROUND(I1363*H1363,2)</f>
        <v>0</v>
      </c>
      <c r="BL1363" s="17" t="s">
        <v>277</v>
      </c>
      <c r="BM1363" s="227" t="s">
        <v>1747</v>
      </c>
    </row>
    <row r="1364" s="13" customFormat="1">
      <c r="A1364" s="13"/>
      <c r="B1364" s="229"/>
      <c r="C1364" s="230"/>
      <c r="D1364" s="231" t="s">
        <v>146</v>
      </c>
      <c r="E1364" s="232" t="s">
        <v>1</v>
      </c>
      <c r="F1364" s="233" t="s">
        <v>214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146</v>
      </c>
      <c r="AU1364" s="239" t="s">
        <v>144</v>
      </c>
      <c r="AV1364" s="13" t="s">
        <v>81</v>
      </c>
      <c r="AW1364" s="13" t="s">
        <v>30</v>
      </c>
      <c r="AX1364" s="13" t="s">
        <v>73</v>
      </c>
      <c r="AY1364" s="239" t="s">
        <v>136</v>
      </c>
    </row>
    <row r="1365" s="14" customFormat="1">
      <c r="A1365" s="14"/>
      <c r="B1365" s="240"/>
      <c r="C1365" s="241"/>
      <c r="D1365" s="231" t="s">
        <v>146</v>
      </c>
      <c r="E1365" s="242" t="s">
        <v>1</v>
      </c>
      <c r="F1365" s="243" t="s">
        <v>215</v>
      </c>
      <c r="G1365" s="241"/>
      <c r="H1365" s="244">
        <v>5.0190000000000001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146</v>
      </c>
      <c r="AU1365" s="250" t="s">
        <v>144</v>
      </c>
      <c r="AV1365" s="14" t="s">
        <v>144</v>
      </c>
      <c r="AW1365" s="14" t="s">
        <v>30</v>
      </c>
      <c r="AX1365" s="14" t="s">
        <v>73</v>
      </c>
      <c r="AY1365" s="250" t="s">
        <v>136</v>
      </c>
    </row>
    <row r="1366" s="13" customFormat="1">
      <c r="A1366" s="13"/>
      <c r="B1366" s="229"/>
      <c r="C1366" s="230"/>
      <c r="D1366" s="231" t="s">
        <v>146</v>
      </c>
      <c r="E1366" s="232" t="s">
        <v>1</v>
      </c>
      <c r="F1366" s="233" t="s">
        <v>218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146</v>
      </c>
      <c r="AU1366" s="239" t="s">
        <v>144</v>
      </c>
      <c r="AV1366" s="13" t="s">
        <v>81</v>
      </c>
      <c r="AW1366" s="13" t="s">
        <v>30</v>
      </c>
      <c r="AX1366" s="13" t="s">
        <v>73</v>
      </c>
      <c r="AY1366" s="239" t="s">
        <v>136</v>
      </c>
    </row>
    <row r="1367" s="14" customFormat="1">
      <c r="A1367" s="14"/>
      <c r="B1367" s="240"/>
      <c r="C1367" s="241"/>
      <c r="D1367" s="231" t="s">
        <v>146</v>
      </c>
      <c r="E1367" s="242" t="s">
        <v>1</v>
      </c>
      <c r="F1367" s="243" t="s">
        <v>219</v>
      </c>
      <c r="G1367" s="241"/>
      <c r="H1367" s="244">
        <v>1.6000000000000001</v>
      </c>
      <c r="I1367" s="245"/>
      <c r="J1367" s="241"/>
      <c r="K1367" s="241"/>
      <c r="L1367" s="246"/>
      <c r="M1367" s="247"/>
      <c r="N1367" s="248"/>
      <c r="O1367" s="248"/>
      <c r="P1367" s="248"/>
      <c r="Q1367" s="248"/>
      <c r="R1367" s="248"/>
      <c r="S1367" s="248"/>
      <c r="T1367" s="249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0" t="s">
        <v>146</v>
      </c>
      <c r="AU1367" s="250" t="s">
        <v>144</v>
      </c>
      <c r="AV1367" s="14" t="s">
        <v>144</v>
      </c>
      <c r="AW1367" s="14" t="s">
        <v>30</v>
      </c>
      <c r="AX1367" s="14" t="s">
        <v>73</v>
      </c>
      <c r="AY1367" s="250" t="s">
        <v>136</v>
      </c>
    </row>
    <row r="1368" s="13" customFormat="1">
      <c r="A1368" s="13"/>
      <c r="B1368" s="229"/>
      <c r="C1368" s="230"/>
      <c r="D1368" s="231" t="s">
        <v>146</v>
      </c>
      <c r="E1368" s="232" t="s">
        <v>1</v>
      </c>
      <c r="F1368" s="233" t="s">
        <v>220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146</v>
      </c>
      <c r="AU1368" s="239" t="s">
        <v>144</v>
      </c>
      <c r="AV1368" s="13" t="s">
        <v>81</v>
      </c>
      <c r="AW1368" s="13" t="s">
        <v>30</v>
      </c>
      <c r="AX1368" s="13" t="s">
        <v>73</v>
      </c>
      <c r="AY1368" s="239" t="s">
        <v>136</v>
      </c>
    </row>
    <row r="1369" s="14" customFormat="1">
      <c r="A1369" s="14"/>
      <c r="B1369" s="240"/>
      <c r="C1369" s="241"/>
      <c r="D1369" s="231" t="s">
        <v>146</v>
      </c>
      <c r="E1369" s="242" t="s">
        <v>1</v>
      </c>
      <c r="F1369" s="243" t="s">
        <v>221</v>
      </c>
      <c r="G1369" s="241"/>
      <c r="H1369" s="244">
        <v>8.8239999999999998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146</v>
      </c>
      <c r="AU1369" s="250" t="s">
        <v>144</v>
      </c>
      <c r="AV1369" s="14" t="s">
        <v>144</v>
      </c>
      <c r="AW1369" s="14" t="s">
        <v>30</v>
      </c>
      <c r="AX1369" s="14" t="s">
        <v>73</v>
      </c>
      <c r="AY1369" s="250" t="s">
        <v>136</v>
      </c>
    </row>
    <row r="1370" s="15" customFormat="1">
      <c r="A1370" s="15"/>
      <c r="B1370" s="251"/>
      <c r="C1370" s="252"/>
      <c r="D1370" s="231" t="s">
        <v>146</v>
      </c>
      <c r="E1370" s="253" t="s">
        <v>1</v>
      </c>
      <c r="F1370" s="254" t="s">
        <v>159</v>
      </c>
      <c r="G1370" s="252"/>
      <c r="H1370" s="255">
        <v>15.443</v>
      </c>
      <c r="I1370" s="256"/>
      <c r="J1370" s="252"/>
      <c r="K1370" s="252"/>
      <c r="L1370" s="257"/>
      <c r="M1370" s="258"/>
      <c r="N1370" s="259"/>
      <c r="O1370" s="259"/>
      <c r="P1370" s="259"/>
      <c r="Q1370" s="259"/>
      <c r="R1370" s="259"/>
      <c r="S1370" s="259"/>
      <c r="T1370" s="260"/>
      <c r="U1370" s="15"/>
      <c r="V1370" s="15"/>
      <c r="W1370" s="15"/>
      <c r="X1370" s="15"/>
      <c r="Y1370" s="15"/>
      <c r="Z1370" s="15"/>
      <c r="AA1370" s="15"/>
      <c r="AB1370" s="15"/>
      <c r="AC1370" s="15"/>
      <c r="AD1370" s="15"/>
      <c r="AE1370" s="15"/>
      <c r="AT1370" s="261" t="s">
        <v>146</v>
      </c>
      <c r="AU1370" s="261" t="s">
        <v>144</v>
      </c>
      <c r="AV1370" s="15" t="s">
        <v>143</v>
      </c>
      <c r="AW1370" s="15" t="s">
        <v>30</v>
      </c>
      <c r="AX1370" s="15" t="s">
        <v>81</v>
      </c>
      <c r="AY1370" s="261" t="s">
        <v>136</v>
      </c>
    </row>
    <row r="1371" s="2" customFormat="1" ht="21.75" customHeight="1">
      <c r="A1371" s="38"/>
      <c r="B1371" s="39"/>
      <c r="C1371" s="215" t="s">
        <v>1748</v>
      </c>
      <c r="D1371" s="215" t="s">
        <v>139</v>
      </c>
      <c r="E1371" s="216" t="s">
        <v>1749</v>
      </c>
      <c r="F1371" s="217" t="s">
        <v>1750</v>
      </c>
      <c r="G1371" s="218" t="s">
        <v>176</v>
      </c>
      <c r="H1371" s="219">
        <v>15.443</v>
      </c>
      <c r="I1371" s="220"/>
      <c r="J1371" s="221">
        <f>ROUND(I1371*H1371,2)</f>
        <v>0</v>
      </c>
      <c r="K1371" s="222"/>
      <c r="L1371" s="44"/>
      <c r="M1371" s="223" t="s">
        <v>1</v>
      </c>
      <c r="N1371" s="224" t="s">
        <v>39</v>
      </c>
      <c r="O1371" s="91"/>
      <c r="P1371" s="225">
        <f>O1371*H1371</f>
        <v>0</v>
      </c>
      <c r="Q1371" s="225">
        <v>0.00029999999999999997</v>
      </c>
      <c r="R1371" s="225">
        <f>Q1371*H1371</f>
        <v>0.0046328999999999997</v>
      </c>
      <c r="S1371" s="225">
        <v>0</v>
      </c>
      <c r="T1371" s="226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27" t="s">
        <v>277</v>
      </c>
      <c r="AT1371" s="227" t="s">
        <v>139</v>
      </c>
      <c r="AU1371" s="227" t="s">
        <v>144</v>
      </c>
      <c r="AY1371" s="17" t="s">
        <v>136</v>
      </c>
      <c r="BE1371" s="228">
        <f>IF(N1371="základní",J1371,0)</f>
        <v>0</v>
      </c>
      <c r="BF1371" s="228">
        <f>IF(N1371="snížená",J1371,0)</f>
        <v>0</v>
      </c>
      <c r="BG1371" s="228">
        <f>IF(N1371="zákl. přenesená",J1371,0)</f>
        <v>0</v>
      </c>
      <c r="BH1371" s="228">
        <f>IF(N1371="sníž. přenesená",J1371,0)</f>
        <v>0</v>
      </c>
      <c r="BI1371" s="228">
        <f>IF(N1371="nulová",J1371,0)</f>
        <v>0</v>
      </c>
      <c r="BJ1371" s="17" t="s">
        <v>144</v>
      </c>
      <c r="BK1371" s="228">
        <f>ROUND(I1371*H1371,2)</f>
        <v>0</v>
      </c>
      <c r="BL1371" s="17" t="s">
        <v>277</v>
      </c>
      <c r="BM1371" s="227" t="s">
        <v>1751</v>
      </c>
    </row>
    <row r="1372" s="13" customFormat="1">
      <c r="A1372" s="13"/>
      <c r="B1372" s="229"/>
      <c r="C1372" s="230"/>
      <c r="D1372" s="231" t="s">
        <v>146</v>
      </c>
      <c r="E1372" s="232" t="s">
        <v>1</v>
      </c>
      <c r="F1372" s="233" t="s">
        <v>214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146</v>
      </c>
      <c r="AU1372" s="239" t="s">
        <v>144</v>
      </c>
      <c r="AV1372" s="13" t="s">
        <v>81</v>
      </c>
      <c r="AW1372" s="13" t="s">
        <v>30</v>
      </c>
      <c r="AX1372" s="13" t="s">
        <v>73</v>
      </c>
      <c r="AY1372" s="239" t="s">
        <v>136</v>
      </c>
    </row>
    <row r="1373" s="14" customFormat="1">
      <c r="A1373" s="14"/>
      <c r="B1373" s="240"/>
      <c r="C1373" s="241"/>
      <c r="D1373" s="231" t="s">
        <v>146</v>
      </c>
      <c r="E1373" s="242" t="s">
        <v>1</v>
      </c>
      <c r="F1373" s="243" t="s">
        <v>215</v>
      </c>
      <c r="G1373" s="241"/>
      <c r="H1373" s="244">
        <v>5.0190000000000001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146</v>
      </c>
      <c r="AU1373" s="250" t="s">
        <v>144</v>
      </c>
      <c r="AV1373" s="14" t="s">
        <v>144</v>
      </c>
      <c r="AW1373" s="14" t="s">
        <v>30</v>
      </c>
      <c r="AX1373" s="14" t="s">
        <v>73</v>
      </c>
      <c r="AY1373" s="250" t="s">
        <v>136</v>
      </c>
    </row>
    <row r="1374" s="13" customFormat="1">
      <c r="A1374" s="13"/>
      <c r="B1374" s="229"/>
      <c r="C1374" s="230"/>
      <c r="D1374" s="231" t="s">
        <v>146</v>
      </c>
      <c r="E1374" s="232" t="s">
        <v>1</v>
      </c>
      <c r="F1374" s="233" t="s">
        <v>218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146</v>
      </c>
      <c r="AU1374" s="239" t="s">
        <v>144</v>
      </c>
      <c r="AV1374" s="13" t="s">
        <v>81</v>
      </c>
      <c r="AW1374" s="13" t="s">
        <v>30</v>
      </c>
      <c r="AX1374" s="13" t="s">
        <v>73</v>
      </c>
      <c r="AY1374" s="239" t="s">
        <v>136</v>
      </c>
    </row>
    <row r="1375" s="14" customFormat="1">
      <c r="A1375" s="14"/>
      <c r="B1375" s="240"/>
      <c r="C1375" s="241"/>
      <c r="D1375" s="231" t="s">
        <v>146</v>
      </c>
      <c r="E1375" s="242" t="s">
        <v>1</v>
      </c>
      <c r="F1375" s="243" t="s">
        <v>219</v>
      </c>
      <c r="G1375" s="241"/>
      <c r="H1375" s="244">
        <v>1.6000000000000001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146</v>
      </c>
      <c r="AU1375" s="250" t="s">
        <v>144</v>
      </c>
      <c r="AV1375" s="14" t="s">
        <v>144</v>
      </c>
      <c r="AW1375" s="14" t="s">
        <v>30</v>
      </c>
      <c r="AX1375" s="14" t="s">
        <v>73</v>
      </c>
      <c r="AY1375" s="250" t="s">
        <v>136</v>
      </c>
    </row>
    <row r="1376" s="13" customFormat="1">
      <c r="A1376" s="13"/>
      <c r="B1376" s="229"/>
      <c r="C1376" s="230"/>
      <c r="D1376" s="231" t="s">
        <v>146</v>
      </c>
      <c r="E1376" s="232" t="s">
        <v>1</v>
      </c>
      <c r="F1376" s="233" t="s">
        <v>220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146</v>
      </c>
      <c r="AU1376" s="239" t="s">
        <v>144</v>
      </c>
      <c r="AV1376" s="13" t="s">
        <v>81</v>
      </c>
      <c r="AW1376" s="13" t="s">
        <v>30</v>
      </c>
      <c r="AX1376" s="13" t="s">
        <v>73</v>
      </c>
      <c r="AY1376" s="239" t="s">
        <v>136</v>
      </c>
    </row>
    <row r="1377" s="14" customFormat="1">
      <c r="A1377" s="14"/>
      <c r="B1377" s="240"/>
      <c r="C1377" s="241"/>
      <c r="D1377" s="231" t="s">
        <v>146</v>
      </c>
      <c r="E1377" s="242" t="s">
        <v>1</v>
      </c>
      <c r="F1377" s="243" t="s">
        <v>221</v>
      </c>
      <c r="G1377" s="241"/>
      <c r="H1377" s="244">
        <v>8.8239999999999998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146</v>
      </c>
      <c r="AU1377" s="250" t="s">
        <v>144</v>
      </c>
      <c r="AV1377" s="14" t="s">
        <v>144</v>
      </c>
      <c r="AW1377" s="14" t="s">
        <v>30</v>
      </c>
      <c r="AX1377" s="14" t="s">
        <v>73</v>
      </c>
      <c r="AY1377" s="250" t="s">
        <v>136</v>
      </c>
    </row>
    <row r="1378" s="15" customFormat="1">
      <c r="A1378" s="15"/>
      <c r="B1378" s="251"/>
      <c r="C1378" s="252"/>
      <c r="D1378" s="231" t="s">
        <v>146</v>
      </c>
      <c r="E1378" s="253" t="s">
        <v>1</v>
      </c>
      <c r="F1378" s="254" t="s">
        <v>159</v>
      </c>
      <c r="G1378" s="252"/>
      <c r="H1378" s="255">
        <v>15.443</v>
      </c>
      <c r="I1378" s="256"/>
      <c r="J1378" s="252"/>
      <c r="K1378" s="252"/>
      <c r="L1378" s="257"/>
      <c r="M1378" s="258"/>
      <c r="N1378" s="259"/>
      <c r="O1378" s="259"/>
      <c r="P1378" s="259"/>
      <c r="Q1378" s="259"/>
      <c r="R1378" s="259"/>
      <c r="S1378" s="259"/>
      <c r="T1378" s="260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61" t="s">
        <v>146</v>
      </c>
      <c r="AU1378" s="261" t="s">
        <v>144</v>
      </c>
      <c r="AV1378" s="15" t="s">
        <v>143</v>
      </c>
      <c r="AW1378" s="15" t="s">
        <v>30</v>
      </c>
      <c r="AX1378" s="15" t="s">
        <v>81</v>
      </c>
      <c r="AY1378" s="261" t="s">
        <v>136</v>
      </c>
    </row>
    <row r="1379" s="2" customFormat="1" ht="37.8" customHeight="1">
      <c r="A1379" s="38"/>
      <c r="B1379" s="39"/>
      <c r="C1379" s="262" t="s">
        <v>1752</v>
      </c>
      <c r="D1379" s="262" t="s">
        <v>160</v>
      </c>
      <c r="E1379" s="263" t="s">
        <v>1753</v>
      </c>
      <c r="F1379" s="264" t="s">
        <v>1754</v>
      </c>
      <c r="G1379" s="265" t="s">
        <v>176</v>
      </c>
      <c r="H1379" s="266">
        <v>16.986999999999998</v>
      </c>
      <c r="I1379" s="267"/>
      <c r="J1379" s="268">
        <f>ROUND(I1379*H1379,2)</f>
        <v>0</v>
      </c>
      <c r="K1379" s="269"/>
      <c r="L1379" s="270"/>
      <c r="M1379" s="271" t="s">
        <v>1</v>
      </c>
      <c r="N1379" s="272" t="s">
        <v>39</v>
      </c>
      <c r="O1379" s="91"/>
      <c r="P1379" s="225">
        <f>O1379*H1379</f>
        <v>0</v>
      </c>
      <c r="Q1379" s="225">
        <v>0.0035999999999999999</v>
      </c>
      <c r="R1379" s="225">
        <f>Q1379*H1379</f>
        <v>0.061153199999999991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354</v>
      </c>
      <c r="AT1379" s="227" t="s">
        <v>160</v>
      </c>
      <c r="AU1379" s="227" t="s">
        <v>144</v>
      </c>
      <c r="AY1379" s="17" t="s">
        <v>136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144</v>
      </c>
      <c r="BK1379" s="228">
        <f>ROUND(I1379*H1379,2)</f>
        <v>0</v>
      </c>
      <c r="BL1379" s="17" t="s">
        <v>277</v>
      </c>
      <c r="BM1379" s="227" t="s">
        <v>1755</v>
      </c>
    </row>
    <row r="1380" s="14" customFormat="1">
      <c r="A1380" s="14"/>
      <c r="B1380" s="240"/>
      <c r="C1380" s="241"/>
      <c r="D1380" s="231" t="s">
        <v>146</v>
      </c>
      <c r="E1380" s="242" t="s">
        <v>1</v>
      </c>
      <c r="F1380" s="243" t="s">
        <v>1756</v>
      </c>
      <c r="G1380" s="241"/>
      <c r="H1380" s="244">
        <v>15.443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146</v>
      </c>
      <c r="AU1380" s="250" t="s">
        <v>144</v>
      </c>
      <c r="AV1380" s="14" t="s">
        <v>144</v>
      </c>
      <c r="AW1380" s="14" t="s">
        <v>30</v>
      </c>
      <c r="AX1380" s="14" t="s">
        <v>81</v>
      </c>
      <c r="AY1380" s="250" t="s">
        <v>136</v>
      </c>
    </row>
    <row r="1381" s="14" customFormat="1">
      <c r="A1381" s="14"/>
      <c r="B1381" s="240"/>
      <c r="C1381" s="241"/>
      <c r="D1381" s="231" t="s">
        <v>146</v>
      </c>
      <c r="E1381" s="241"/>
      <c r="F1381" s="243" t="s">
        <v>1757</v>
      </c>
      <c r="G1381" s="241"/>
      <c r="H1381" s="244">
        <v>16.986999999999998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146</v>
      </c>
      <c r="AU1381" s="250" t="s">
        <v>144</v>
      </c>
      <c r="AV1381" s="14" t="s">
        <v>144</v>
      </c>
      <c r="AW1381" s="14" t="s">
        <v>4</v>
      </c>
      <c r="AX1381" s="14" t="s">
        <v>81</v>
      </c>
      <c r="AY1381" s="250" t="s">
        <v>136</v>
      </c>
    </row>
    <row r="1382" s="2" customFormat="1" ht="16.5" customHeight="1">
      <c r="A1382" s="38"/>
      <c r="B1382" s="39"/>
      <c r="C1382" s="215" t="s">
        <v>1758</v>
      </c>
      <c r="D1382" s="215" t="s">
        <v>139</v>
      </c>
      <c r="E1382" s="216" t="s">
        <v>1759</v>
      </c>
      <c r="F1382" s="217" t="s">
        <v>1760</v>
      </c>
      <c r="G1382" s="218" t="s">
        <v>191</v>
      </c>
      <c r="H1382" s="219">
        <v>23.085999999999999</v>
      </c>
      <c r="I1382" s="220"/>
      <c r="J1382" s="221">
        <f>ROUND(I1382*H1382,2)</f>
        <v>0</v>
      </c>
      <c r="K1382" s="222"/>
      <c r="L1382" s="44"/>
      <c r="M1382" s="223" t="s">
        <v>1</v>
      </c>
      <c r="N1382" s="224" t="s">
        <v>39</v>
      </c>
      <c r="O1382" s="91"/>
      <c r="P1382" s="225">
        <f>O1382*H1382</f>
        <v>0</v>
      </c>
      <c r="Q1382" s="225">
        <v>3.0000000000000001E-05</v>
      </c>
      <c r="R1382" s="225">
        <f>Q1382*H1382</f>
        <v>0.00069257999999999993</v>
      </c>
      <c r="S1382" s="225">
        <v>0</v>
      </c>
      <c r="T1382" s="226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27" t="s">
        <v>277</v>
      </c>
      <c r="AT1382" s="227" t="s">
        <v>139</v>
      </c>
      <c r="AU1382" s="227" t="s">
        <v>144</v>
      </c>
      <c r="AY1382" s="17" t="s">
        <v>136</v>
      </c>
      <c r="BE1382" s="228">
        <f>IF(N1382="základní",J1382,0)</f>
        <v>0</v>
      </c>
      <c r="BF1382" s="228">
        <f>IF(N1382="snížená",J1382,0)</f>
        <v>0</v>
      </c>
      <c r="BG1382" s="228">
        <f>IF(N1382="zákl. přenesená",J1382,0)</f>
        <v>0</v>
      </c>
      <c r="BH1382" s="228">
        <f>IF(N1382="sníž. přenesená",J1382,0)</f>
        <v>0</v>
      </c>
      <c r="BI1382" s="228">
        <f>IF(N1382="nulová",J1382,0)</f>
        <v>0</v>
      </c>
      <c r="BJ1382" s="17" t="s">
        <v>144</v>
      </c>
      <c r="BK1382" s="228">
        <f>ROUND(I1382*H1382,2)</f>
        <v>0</v>
      </c>
      <c r="BL1382" s="17" t="s">
        <v>277</v>
      </c>
      <c r="BM1382" s="227" t="s">
        <v>1761</v>
      </c>
    </row>
    <row r="1383" s="13" customFormat="1">
      <c r="A1383" s="13"/>
      <c r="B1383" s="229"/>
      <c r="C1383" s="230"/>
      <c r="D1383" s="231" t="s">
        <v>146</v>
      </c>
      <c r="E1383" s="232" t="s">
        <v>1</v>
      </c>
      <c r="F1383" s="233" t="s">
        <v>1664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146</v>
      </c>
      <c r="AU1383" s="239" t="s">
        <v>144</v>
      </c>
      <c r="AV1383" s="13" t="s">
        <v>81</v>
      </c>
      <c r="AW1383" s="13" t="s">
        <v>30</v>
      </c>
      <c r="AX1383" s="13" t="s">
        <v>73</v>
      </c>
      <c r="AY1383" s="239" t="s">
        <v>136</v>
      </c>
    </row>
    <row r="1384" s="13" customFormat="1">
      <c r="A1384" s="13"/>
      <c r="B1384" s="229"/>
      <c r="C1384" s="230"/>
      <c r="D1384" s="231" t="s">
        <v>146</v>
      </c>
      <c r="E1384" s="232" t="s">
        <v>1</v>
      </c>
      <c r="F1384" s="233" t="s">
        <v>385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146</v>
      </c>
      <c r="AU1384" s="239" t="s">
        <v>144</v>
      </c>
      <c r="AV1384" s="13" t="s">
        <v>81</v>
      </c>
      <c r="AW1384" s="13" t="s">
        <v>30</v>
      </c>
      <c r="AX1384" s="13" t="s">
        <v>73</v>
      </c>
      <c r="AY1384" s="239" t="s">
        <v>136</v>
      </c>
    </row>
    <row r="1385" s="14" customFormat="1">
      <c r="A1385" s="14"/>
      <c r="B1385" s="240"/>
      <c r="C1385" s="241"/>
      <c r="D1385" s="231" t="s">
        <v>146</v>
      </c>
      <c r="E1385" s="242" t="s">
        <v>1</v>
      </c>
      <c r="F1385" s="243" t="s">
        <v>386</v>
      </c>
      <c r="G1385" s="241"/>
      <c r="H1385" s="244">
        <v>6.8860000000000001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146</v>
      </c>
      <c r="AU1385" s="250" t="s">
        <v>144</v>
      </c>
      <c r="AV1385" s="14" t="s">
        <v>144</v>
      </c>
      <c r="AW1385" s="14" t="s">
        <v>30</v>
      </c>
      <c r="AX1385" s="14" t="s">
        <v>73</v>
      </c>
      <c r="AY1385" s="250" t="s">
        <v>136</v>
      </c>
    </row>
    <row r="1386" s="13" customFormat="1">
      <c r="A1386" s="13"/>
      <c r="B1386" s="229"/>
      <c r="C1386" s="230"/>
      <c r="D1386" s="231" t="s">
        <v>146</v>
      </c>
      <c r="E1386" s="232" t="s">
        <v>1</v>
      </c>
      <c r="F1386" s="233" t="s">
        <v>335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146</v>
      </c>
      <c r="AU1386" s="239" t="s">
        <v>144</v>
      </c>
      <c r="AV1386" s="13" t="s">
        <v>81</v>
      </c>
      <c r="AW1386" s="13" t="s">
        <v>30</v>
      </c>
      <c r="AX1386" s="13" t="s">
        <v>73</v>
      </c>
      <c r="AY1386" s="239" t="s">
        <v>136</v>
      </c>
    </row>
    <row r="1387" s="14" customFormat="1">
      <c r="A1387" s="14"/>
      <c r="B1387" s="240"/>
      <c r="C1387" s="241"/>
      <c r="D1387" s="231" t="s">
        <v>146</v>
      </c>
      <c r="E1387" s="242" t="s">
        <v>1</v>
      </c>
      <c r="F1387" s="243" t="s">
        <v>387</v>
      </c>
      <c r="G1387" s="241"/>
      <c r="H1387" s="244">
        <v>5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146</v>
      </c>
      <c r="AU1387" s="250" t="s">
        <v>144</v>
      </c>
      <c r="AV1387" s="14" t="s">
        <v>144</v>
      </c>
      <c r="AW1387" s="14" t="s">
        <v>30</v>
      </c>
      <c r="AX1387" s="14" t="s">
        <v>73</v>
      </c>
      <c r="AY1387" s="250" t="s">
        <v>136</v>
      </c>
    </row>
    <row r="1388" s="13" customFormat="1">
      <c r="A1388" s="13"/>
      <c r="B1388" s="229"/>
      <c r="C1388" s="230"/>
      <c r="D1388" s="231" t="s">
        <v>146</v>
      </c>
      <c r="E1388" s="232" t="s">
        <v>1</v>
      </c>
      <c r="F1388" s="233" t="s">
        <v>336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146</v>
      </c>
      <c r="AU1388" s="239" t="s">
        <v>144</v>
      </c>
      <c r="AV1388" s="13" t="s">
        <v>81</v>
      </c>
      <c r="AW1388" s="13" t="s">
        <v>30</v>
      </c>
      <c r="AX1388" s="13" t="s">
        <v>73</v>
      </c>
      <c r="AY1388" s="239" t="s">
        <v>136</v>
      </c>
    </row>
    <row r="1389" s="14" customFormat="1">
      <c r="A1389" s="14"/>
      <c r="B1389" s="240"/>
      <c r="C1389" s="241"/>
      <c r="D1389" s="231" t="s">
        <v>146</v>
      </c>
      <c r="E1389" s="242" t="s">
        <v>1</v>
      </c>
      <c r="F1389" s="243" t="s">
        <v>388</v>
      </c>
      <c r="G1389" s="241"/>
      <c r="H1389" s="244">
        <v>11.199999999999999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146</v>
      </c>
      <c r="AU1389" s="250" t="s">
        <v>144</v>
      </c>
      <c r="AV1389" s="14" t="s">
        <v>144</v>
      </c>
      <c r="AW1389" s="14" t="s">
        <v>30</v>
      </c>
      <c r="AX1389" s="14" t="s">
        <v>73</v>
      </c>
      <c r="AY1389" s="250" t="s">
        <v>136</v>
      </c>
    </row>
    <row r="1390" s="15" customFormat="1">
      <c r="A1390" s="15"/>
      <c r="B1390" s="251"/>
      <c r="C1390" s="252"/>
      <c r="D1390" s="231" t="s">
        <v>146</v>
      </c>
      <c r="E1390" s="253" t="s">
        <v>1</v>
      </c>
      <c r="F1390" s="254" t="s">
        <v>159</v>
      </c>
      <c r="G1390" s="252"/>
      <c r="H1390" s="255">
        <v>23.085999999999999</v>
      </c>
      <c r="I1390" s="256"/>
      <c r="J1390" s="252"/>
      <c r="K1390" s="252"/>
      <c r="L1390" s="257"/>
      <c r="M1390" s="258"/>
      <c r="N1390" s="259"/>
      <c r="O1390" s="259"/>
      <c r="P1390" s="259"/>
      <c r="Q1390" s="259"/>
      <c r="R1390" s="259"/>
      <c r="S1390" s="259"/>
      <c r="T1390" s="260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61" t="s">
        <v>146</v>
      </c>
      <c r="AU1390" s="261" t="s">
        <v>144</v>
      </c>
      <c r="AV1390" s="15" t="s">
        <v>143</v>
      </c>
      <c r="AW1390" s="15" t="s">
        <v>30</v>
      </c>
      <c r="AX1390" s="15" t="s">
        <v>81</v>
      </c>
      <c r="AY1390" s="261" t="s">
        <v>136</v>
      </c>
    </row>
    <row r="1391" s="2" customFormat="1" ht="24.15" customHeight="1">
      <c r="A1391" s="38"/>
      <c r="B1391" s="39"/>
      <c r="C1391" s="215" t="s">
        <v>1762</v>
      </c>
      <c r="D1391" s="215" t="s">
        <v>139</v>
      </c>
      <c r="E1391" s="216" t="s">
        <v>1763</v>
      </c>
      <c r="F1391" s="217" t="s">
        <v>1764</v>
      </c>
      <c r="G1391" s="218" t="s">
        <v>151</v>
      </c>
      <c r="H1391" s="219">
        <v>0.13900000000000001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0</v>
      </c>
      <c r="R1391" s="225">
        <f>Q1391*H1391</f>
        <v>0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277</v>
      </c>
      <c r="AT1391" s="227" t="s">
        <v>139</v>
      </c>
      <c r="AU1391" s="227" t="s">
        <v>144</v>
      </c>
      <c r="AY1391" s="17" t="s">
        <v>136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144</v>
      </c>
      <c r="BK1391" s="228">
        <f>ROUND(I1391*H1391,2)</f>
        <v>0</v>
      </c>
      <c r="BL1391" s="17" t="s">
        <v>277</v>
      </c>
      <c r="BM1391" s="227" t="s">
        <v>1765</v>
      </c>
    </row>
    <row r="1392" s="2" customFormat="1" ht="33" customHeight="1">
      <c r="A1392" s="38"/>
      <c r="B1392" s="39"/>
      <c r="C1392" s="215" t="s">
        <v>1766</v>
      </c>
      <c r="D1392" s="215" t="s">
        <v>139</v>
      </c>
      <c r="E1392" s="216" t="s">
        <v>1767</v>
      </c>
      <c r="F1392" s="217" t="s">
        <v>1768</v>
      </c>
      <c r="G1392" s="218" t="s">
        <v>151</v>
      </c>
      <c r="H1392" s="219">
        <v>0.27800000000000002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0</v>
      </c>
      <c r="R1392" s="225">
        <f>Q1392*H1392</f>
        <v>0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277</v>
      </c>
      <c r="AT1392" s="227" t="s">
        <v>139</v>
      </c>
      <c r="AU1392" s="227" t="s">
        <v>144</v>
      </c>
      <c r="AY1392" s="17" t="s">
        <v>136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144</v>
      </c>
      <c r="BK1392" s="228">
        <f>ROUND(I1392*H1392,2)</f>
        <v>0</v>
      </c>
      <c r="BL1392" s="17" t="s">
        <v>277</v>
      </c>
      <c r="BM1392" s="227" t="s">
        <v>1769</v>
      </c>
    </row>
    <row r="1393" s="14" customFormat="1">
      <c r="A1393" s="14"/>
      <c r="B1393" s="240"/>
      <c r="C1393" s="241"/>
      <c r="D1393" s="231" t="s">
        <v>146</v>
      </c>
      <c r="E1393" s="241"/>
      <c r="F1393" s="243" t="s">
        <v>1770</v>
      </c>
      <c r="G1393" s="241"/>
      <c r="H1393" s="244">
        <v>0.27800000000000002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146</v>
      </c>
      <c r="AU1393" s="250" t="s">
        <v>144</v>
      </c>
      <c r="AV1393" s="14" t="s">
        <v>144</v>
      </c>
      <c r="AW1393" s="14" t="s">
        <v>4</v>
      </c>
      <c r="AX1393" s="14" t="s">
        <v>81</v>
      </c>
      <c r="AY1393" s="250" t="s">
        <v>136</v>
      </c>
    </row>
    <row r="1394" s="12" customFormat="1" ht="22.8" customHeight="1">
      <c r="A1394" s="12"/>
      <c r="B1394" s="199"/>
      <c r="C1394" s="200"/>
      <c r="D1394" s="201" t="s">
        <v>72</v>
      </c>
      <c r="E1394" s="213" t="s">
        <v>1771</v>
      </c>
      <c r="F1394" s="213" t="s">
        <v>1772</v>
      </c>
      <c r="G1394" s="200"/>
      <c r="H1394" s="200"/>
      <c r="I1394" s="203"/>
      <c r="J1394" s="214">
        <f>BK1394</f>
        <v>0</v>
      </c>
      <c r="K1394" s="200"/>
      <c r="L1394" s="205"/>
      <c r="M1394" s="206"/>
      <c r="N1394" s="207"/>
      <c r="O1394" s="207"/>
      <c r="P1394" s="208">
        <f>SUM(P1395:P1454)</f>
        <v>0</v>
      </c>
      <c r="Q1394" s="207"/>
      <c r="R1394" s="208">
        <f>SUM(R1395:R1454)</f>
        <v>0.55112316999999988</v>
      </c>
      <c r="S1394" s="207"/>
      <c r="T1394" s="209">
        <f>SUM(T1395:T1454)</f>
        <v>0.00036000000000000002</v>
      </c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R1394" s="210" t="s">
        <v>144</v>
      </c>
      <c r="AT1394" s="211" t="s">
        <v>72</v>
      </c>
      <c r="AU1394" s="211" t="s">
        <v>81</v>
      </c>
      <c r="AY1394" s="210" t="s">
        <v>136</v>
      </c>
      <c r="BK1394" s="212">
        <f>SUM(BK1395:BK1454)</f>
        <v>0</v>
      </c>
    </row>
    <row r="1395" s="2" customFormat="1" ht="16.5" customHeight="1">
      <c r="A1395" s="38"/>
      <c r="B1395" s="39"/>
      <c r="C1395" s="215" t="s">
        <v>1773</v>
      </c>
      <c r="D1395" s="215" t="s">
        <v>139</v>
      </c>
      <c r="E1395" s="216" t="s">
        <v>1774</v>
      </c>
      <c r="F1395" s="217" t="s">
        <v>1775</v>
      </c>
      <c r="G1395" s="218" t="s">
        <v>176</v>
      </c>
      <c r="H1395" s="219">
        <v>15.281000000000001</v>
      </c>
      <c r="I1395" s="220"/>
      <c r="J1395" s="221">
        <f>ROUND(I1395*H1395,2)</f>
        <v>0</v>
      </c>
      <c r="K1395" s="222"/>
      <c r="L1395" s="44"/>
      <c r="M1395" s="223" t="s">
        <v>1</v>
      </c>
      <c r="N1395" s="224" t="s">
        <v>39</v>
      </c>
      <c r="O1395" s="91"/>
      <c r="P1395" s="225">
        <f>O1395*H1395</f>
        <v>0</v>
      </c>
      <c r="Q1395" s="225">
        <v>0</v>
      </c>
      <c r="R1395" s="225">
        <f>Q1395*H1395</f>
        <v>0</v>
      </c>
      <c r="S1395" s="225">
        <v>0</v>
      </c>
      <c r="T1395" s="226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277</v>
      </c>
      <c r="AT1395" s="227" t="s">
        <v>139</v>
      </c>
      <c r="AU1395" s="227" t="s">
        <v>144</v>
      </c>
      <c r="AY1395" s="17" t="s">
        <v>136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144</v>
      </c>
      <c r="BK1395" s="228">
        <f>ROUND(I1395*H1395,2)</f>
        <v>0</v>
      </c>
      <c r="BL1395" s="17" t="s">
        <v>277</v>
      </c>
      <c r="BM1395" s="227" t="s">
        <v>1776</v>
      </c>
    </row>
    <row r="1396" s="13" customFormat="1">
      <c r="A1396" s="13"/>
      <c r="B1396" s="229"/>
      <c r="C1396" s="230"/>
      <c r="D1396" s="231" t="s">
        <v>146</v>
      </c>
      <c r="E1396" s="232" t="s">
        <v>1</v>
      </c>
      <c r="F1396" s="233" t="s">
        <v>524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146</v>
      </c>
      <c r="AU1396" s="239" t="s">
        <v>144</v>
      </c>
      <c r="AV1396" s="13" t="s">
        <v>81</v>
      </c>
      <c r="AW1396" s="13" t="s">
        <v>30</v>
      </c>
      <c r="AX1396" s="13" t="s">
        <v>73</v>
      </c>
      <c r="AY1396" s="239" t="s">
        <v>136</v>
      </c>
    </row>
    <row r="1397" s="14" customFormat="1">
      <c r="A1397" s="14"/>
      <c r="B1397" s="240"/>
      <c r="C1397" s="241"/>
      <c r="D1397" s="231" t="s">
        <v>146</v>
      </c>
      <c r="E1397" s="242" t="s">
        <v>1</v>
      </c>
      <c r="F1397" s="243" t="s">
        <v>1777</v>
      </c>
      <c r="G1397" s="241"/>
      <c r="H1397" s="244">
        <v>15.281000000000001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146</v>
      </c>
      <c r="AU1397" s="250" t="s">
        <v>144</v>
      </c>
      <c r="AV1397" s="14" t="s">
        <v>144</v>
      </c>
      <c r="AW1397" s="14" t="s">
        <v>30</v>
      </c>
      <c r="AX1397" s="14" t="s">
        <v>73</v>
      </c>
      <c r="AY1397" s="250" t="s">
        <v>136</v>
      </c>
    </row>
    <row r="1398" s="15" customFormat="1">
      <c r="A1398" s="15"/>
      <c r="B1398" s="251"/>
      <c r="C1398" s="252"/>
      <c r="D1398" s="231" t="s">
        <v>146</v>
      </c>
      <c r="E1398" s="253" t="s">
        <v>1</v>
      </c>
      <c r="F1398" s="254" t="s">
        <v>159</v>
      </c>
      <c r="G1398" s="252"/>
      <c r="H1398" s="255">
        <v>15.281000000000001</v>
      </c>
      <c r="I1398" s="256"/>
      <c r="J1398" s="252"/>
      <c r="K1398" s="252"/>
      <c r="L1398" s="257"/>
      <c r="M1398" s="258"/>
      <c r="N1398" s="259"/>
      <c r="O1398" s="259"/>
      <c r="P1398" s="259"/>
      <c r="Q1398" s="259"/>
      <c r="R1398" s="259"/>
      <c r="S1398" s="259"/>
      <c r="T1398" s="260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1" t="s">
        <v>146</v>
      </c>
      <c r="AU1398" s="261" t="s">
        <v>144</v>
      </c>
      <c r="AV1398" s="15" t="s">
        <v>143</v>
      </c>
      <c r="AW1398" s="15" t="s">
        <v>30</v>
      </c>
      <c r="AX1398" s="15" t="s">
        <v>81</v>
      </c>
      <c r="AY1398" s="261" t="s">
        <v>136</v>
      </c>
    </row>
    <row r="1399" s="2" customFormat="1" ht="16.5" customHeight="1">
      <c r="A1399" s="38"/>
      <c r="B1399" s="39"/>
      <c r="C1399" s="215" t="s">
        <v>1778</v>
      </c>
      <c r="D1399" s="215" t="s">
        <v>139</v>
      </c>
      <c r="E1399" s="216" t="s">
        <v>1779</v>
      </c>
      <c r="F1399" s="217" t="s">
        <v>1780</v>
      </c>
      <c r="G1399" s="218" t="s">
        <v>176</v>
      </c>
      <c r="H1399" s="219">
        <v>15.281000000000001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0.00029999999999999997</v>
      </c>
      <c r="R1399" s="225">
        <f>Q1399*H1399</f>
        <v>0.0045842999999999995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277</v>
      </c>
      <c r="AT1399" s="227" t="s">
        <v>139</v>
      </c>
      <c r="AU1399" s="227" t="s">
        <v>144</v>
      </c>
      <c r="AY1399" s="17" t="s">
        <v>136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144</v>
      </c>
      <c r="BK1399" s="228">
        <f>ROUND(I1399*H1399,2)</f>
        <v>0</v>
      </c>
      <c r="BL1399" s="17" t="s">
        <v>277</v>
      </c>
      <c r="BM1399" s="227" t="s">
        <v>1781</v>
      </c>
    </row>
    <row r="1400" s="13" customFormat="1">
      <c r="A1400" s="13"/>
      <c r="B1400" s="229"/>
      <c r="C1400" s="230"/>
      <c r="D1400" s="231" t="s">
        <v>146</v>
      </c>
      <c r="E1400" s="232" t="s">
        <v>1</v>
      </c>
      <c r="F1400" s="233" t="s">
        <v>524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146</v>
      </c>
      <c r="AU1400" s="239" t="s">
        <v>144</v>
      </c>
      <c r="AV1400" s="13" t="s">
        <v>81</v>
      </c>
      <c r="AW1400" s="13" t="s">
        <v>30</v>
      </c>
      <c r="AX1400" s="13" t="s">
        <v>73</v>
      </c>
      <c r="AY1400" s="239" t="s">
        <v>136</v>
      </c>
    </row>
    <row r="1401" s="14" customFormat="1">
      <c r="A1401" s="14"/>
      <c r="B1401" s="240"/>
      <c r="C1401" s="241"/>
      <c r="D1401" s="231" t="s">
        <v>146</v>
      </c>
      <c r="E1401" s="242" t="s">
        <v>1</v>
      </c>
      <c r="F1401" s="243" t="s">
        <v>1777</v>
      </c>
      <c r="G1401" s="241"/>
      <c r="H1401" s="244">
        <v>15.281000000000001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146</v>
      </c>
      <c r="AU1401" s="250" t="s">
        <v>144</v>
      </c>
      <c r="AV1401" s="14" t="s">
        <v>144</v>
      </c>
      <c r="AW1401" s="14" t="s">
        <v>30</v>
      </c>
      <c r="AX1401" s="14" t="s">
        <v>73</v>
      </c>
      <c r="AY1401" s="250" t="s">
        <v>136</v>
      </c>
    </row>
    <row r="1402" s="15" customFormat="1">
      <c r="A1402" s="15"/>
      <c r="B1402" s="251"/>
      <c r="C1402" s="252"/>
      <c r="D1402" s="231" t="s">
        <v>146</v>
      </c>
      <c r="E1402" s="253" t="s">
        <v>1</v>
      </c>
      <c r="F1402" s="254" t="s">
        <v>159</v>
      </c>
      <c r="G1402" s="252"/>
      <c r="H1402" s="255">
        <v>15.281000000000001</v>
      </c>
      <c r="I1402" s="256"/>
      <c r="J1402" s="252"/>
      <c r="K1402" s="252"/>
      <c r="L1402" s="257"/>
      <c r="M1402" s="258"/>
      <c r="N1402" s="259"/>
      <c r="O1402" s="259"/>
      <c r="P1402" s="259"/>
      <c r="Q1402" s="259"/>
      <c r="R1402" s="259"/>
      <c r="S1402" s="259"/>
      <c r="T1402" s="260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61" t="s">
        <v>146</v>
      </c>
      <c r="AU1402" s="261" t="s">
        <v>144</v>
      </c>
      <c r="AV1402" s="15" t="s">
        <v>143</v>
      </c>
      <c r="AW1402" s="15" t="s">
        <v>30</v>
      </c>
      <c r="AX1402" s="15" t="s">
        <v>81</v>
      </c>
      <c r="AY1402" s="261" t="s">
        <v>136</v>
      </c>
    </row>
    <row r="1403" s="2" customFormat="1" ht="24.15" customHeight="1">
      <c r="A1403" s="38"/>
      <c r="B1403" s="39"/>
      <c r="C1403" s="215" t="s">
        <v>1782</v>
      </c>
      <c r="D1403" s="215" t="s">
        <v>139</v>
      </c>
      <c r="E1403" s="216" t="s">
        <v>1783</v>
      </c>
      <c r="F1403" s="217" t="s">
        <v>1784</v>
      </c>
      <c r="G1403" s="218" t="s">
        <v>170</v>
      </c>
      <c r="H1403" s="219">
        <v>2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0.00021000000000000001</v>
      </c>
      <c r="R1403" s="225">
        <f>Q1403*H1403</f>
        <v>0.00042000000000000002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277</v>
      </c>
      <c r="AT1403" s="227" t="s">
        <v>139</v>
      </c>
      <c r="AU1403" s="227" t="s">
        <v>144</v>
      </c>
      <c r="AY1403" s="17" t="s">
        <v>136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144</v>
      </c>
      <c r="BK1403" s="228">
        <f>ROUND(I1403*H1403,2)</f>
        <v>0</v>
      </c>
      <c r="BL1403" s="17" t="s">
        <v>277</v>
      </c>
      <c r="BM1403" s="227" t="s">
        <v>1785</v>
      </c>
    </row>
    <row r="1404" s="13" customFormat="1">
      <c r="A1404" s="13"/>
      <c r="B1404" s="229"/>
      <c r="C1404" s="230"/>
      <c r="D1404" s="231" t="s">
        <v>146</v>
      </c>
      <c r="E1404" s="232" t="s">
        <v>1</v>
      </c>
      <c r="F1404" s="233" t="s">
        <v>1786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146</v>
      </c>
      <c r="AU1404" s="239" t="s">
        <v>144</v>
      </c>
      <c r="AV1404" s="13" t="s">
        <v>81</v>
      </c>
      <c r="AW1404" s="13" t="s">
        <v>30</v>
      </c>
      <c r="AX1404" s="13" t="s">
        <v>73</v>
      </c>
      <c r="AY1404" s="239" t="s">
        <v>136</v>
      </c>
    </row>
    <row r="1405" s="14" customFormat="1">
      <c r="A1405" s="14"/>
      <c r="B1405" s="240"/>
      <c r="C1405" s="241"/>
      <c r="D1405" s="231" t="s">
        <v>146</v>
      </c>
      <c r="E1405" s="242" t="s">
        <v>1</v>
      </c>
      <c r="F1405" s="243" t="s">
        <v>144</v>
      </c>
      <c r="G1405" s="241"/>
      <c r="H1405" s="244">
        <v>2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146</v>
      </c>
      <c r="AU1405" s="250" t="s">
        <v>144</v>
      </c>
      <c r="AV1405" s="14" t="s">
        <v>144</v>
      </c>
      <c r="AW1405" s="14" t="s">
        <v>30</v>
      </c>
      <c r="AX1405" s="14" t="s">
        <v>73</v>
      </c>
      <c r="AY1405" s="250" t="s">
        <v>136</v>
      </c>
    </row>
    <row r="1406" s="15" customFormat="1">
      <c r="A1406" s="15"/>
      <c r="B1406" s="251"/>
      <c r="C1406" s="252"/>
      <c r="D1406" s="231" t="s">
        <v>146</v>
      </c>
      <c r="E1406" s="253" t="s">
        <v>1</v>
      </c>
      <c r="F1406" s="254" t="s">
        <v>159</v>
      </c>
      <c r="G1406" s="252"/>
      <c r="H1406" s="255">
        <v>2</v>
      </c>
      <c r="I1406" s="256"/>
      <c r="J1406" s="252"/>
      <c r="K1406" s="252"/>
      <c r="L1406" s="257"/>
      <c r="M1406" s="258"/>
      <c r="N1406" s="259"/>
      <c r="O1406" s="259"/>
      <c r="P1406" s="259"/>
      <c r="Q1406" s="259"/>
      <c r="R1406" s="259"/>
      <c r="S1406" s="259"/>
      <c r="T1406" s="260"/>
      <c r="U1406" s="15"/>
      <c r="V1406" s="15"/>
      <c r="W1406" s="15"/>
      <c r="X1406" s="15"/>
      <c r="Y1406" s="15"/>
      <c r="Z1406" s="15"/>
      <c r="AA1406" s="15"/>
      <c r="AB1406" s="15"/>
      <c r="AC1406" s="15"/>
      <c r="AD1406" s="15"/>
      <c r="AE1406" s="15"/>
      <c r="AT1406" s="261" t="s">
        <v>146</v>
      </c>
      <c r="AU1406" s="261" t="s">
        <v>144</v>
      </c>
      <c r="AV1406" s="15" t="s">
        <v>143</v>
      </c>
      <c r="AW1406" s="15" t="s">
        <v>30</v>
      </c>
      <c r="AX1406" s="15" t="s">
        <v>81</v>
      </c>
      <c r="AY1406" s="261" t="s">
        <v>136</v>
      </c>
    </row>
    <row r="1407" s="2" customFormat="1" ht="33" customHeight="1">
      <c r="A1407" s="38"/>
      <c r="B1407" s="39"/>
      <c r="C1407" s="215" t="s">
        <v>1787</v>
      </c>
      <c r="D1407" s="215" t="s">
        <v>139</v>
      </c>
      <c r="E1407" s="216" t="s">
        <v>1788</v>
      </c>
      <c r="F1407" s="217" t="s">
        <v>1789</v>
      </c>
      <c r="G1407" s="218" t="s">
        <v>176</v>
      </c>
      <c r="H1407" s="219">
        <v>15.281000000000001</v>
      </c>
      <c r="I1407" s="220"/>
      <c r="J1407" s="221">
        <f>ROUND(I1407*H1407,2)</f>
        <v>0</v>
      </c>
      <c r="K1407" s="222"/>
      <c r="L1407" s="44"/>
      <c r="M1407" s="223" t="s">
        <v>1</v>
      </c>
      <c r="N1407" s="224" t="s">
        <v>39</v>
      </c>
      <c r="O1407" s="91"/>
      <c r="P1407" s="225">
        <f>O1407*H1407</f>
        <v>0</v>
      </c>
      <c r="Q1407" s="225">
        <v>0</v>
      </c>
      <c r="R1407" s="225">
        <f>Q1407*H1407</f>
        <v>0</v>
      </c>
      <c r="S1407" s="225">
        <v>0</v>
      </c>
      <c r="T1407" s="226">
        <f>S1407*H1407</f>
        <v>0</v>
      </c>
      <c r="U1407" s="38"/>
      <c r="V1407" s="38"/>
      <c r="W1407" s="38"/>
      <c r="X1407" s="38"/>
      <c r="Y1407" s="38"/>
      <c r="Z1407" s="38"/>
      <c r="AA1407" s="38"/>
      <c r="AB1407" s="38"/>
      <c r="AC1407" s="38"/>
      <c r="AD1407" s="38"/>
      <c r="AE1407" s="38"/>
      <c r="AR1407" s="227" t="s">
        <v>277</v>
      </c>
      <c r="AT1407" s="227" t="s">
        <v>139</v>
      </c>
      <c r="AU1407" s="227" t="s">
        <v>144</v>
      </c>
      <c r="AY1407" s="17" t="s">
        <v>136</v>
      </c>
      <c r="BE1407" s="228">
        <f>IF(N1407="základní",J1407,0)</f>
        <v>0</v>
      </c>
      <c r="BF1407" s="228">
        <f>IF(N1407="snížená",J1407,0)</f>
        <v>0</v>
      </c>
      <c r="BG1407" s="228">
        <f>IF(N1407="zákl. přenesená",J1407,0)</f>
        <v>0</v>
      </c>
      <c r="BH1407" s="228">
        <f>IF(N1407="sníž. přenesená",J1407,0)</f>
        <v>0</v>
      </c>
      <c r="BI1407" s="228">
        <f>IF(N1407="nulová",J1407,0)</f>
        <v>0</v>
      </c>
      <c r="BJ1407" s="17" t="s">
        <v>144</v>
      </c>
      <c r="BK1407" s="228">
        <f>ROUND(I1407*H1407,2)</f>
        <v>0</v>
      </c>
      <c r="BL1407" s="17" t="s">
        <v>277</v>
      </c>
      <c r="BM1407" s="227" t="s">
        <v>1790</v>
      </c>
    </row>
    <row r="1408" s="13" customFormat="1">
      <c r="A1408" s="13"/>
      <c r="B1408" s="229"/>
      <c r="C1408" s="230"/>
      <c r="D1408" s="231" t="s">
        <v>146</v>
      </c>
      <c r="E1408" s="232" t="s">
        <v>1</v>
      </c>
      <c r="F1408" s="233" t="s">
        <v>524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146</v>
      </c>
      <c r="AU1408" s="239" t="s">
        <v>144</v>
      </c>
      <c r="AV1408" s="13" t="s">
        <v>81</v>
      </c>
      <c r="AW1408" s="13" t="s">
        <v>30</v>
      </c>
      <c r="AX1408" s="13" t="s">
        <v>73</v>
      </c>
      <c r="AY1408" s="239" t="s">
        <v>136</v>
      </c>
    </row>
    <row r="1409" s="14" customFormat="1">
      <c r="A1409" s="14"/>
      <c r="B1409" s="240"/>
      <c r="C1409" s="241"/>
      <c r="D1409" s="231" t="s">
        <v>146</v>
      </c>
      <c r="E1409" s="242" t="s">
        <v>1</v>
      </c>
      <c r="F1409" s="243" t="s">
        <v>1777</v>
      </c>
      <c r="G1409" s="241"/>
      <c r="H1409" s="244">
        <v>15.281000000000001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146</v>
      </c>
      <c r="AU1409" s="250" t="s">
        <v>144</v>
      </c>
      <c r="AV1409" s="14" t="s">
        <v>144</v>
      </c>
      <c r="AW1409" s="14" t="s">
        <v>30</v>
      </c>
      <c r="AX1409" s="14" t="s">
        <v>73</v>
      </c>
      <c r="AY1409" s="250" t="s">
        <v>136</v>
      </c>
    </row>
    <row r="1410" s="15" customFormat="1">
      <c r="A1410" s="15"/>
      <c r="B1410" s="251"/>
      <c r="C1410" s="252"/>
      <c r="D1410" s="231" t="s">
        <v>146</v>
      </c>
      <c r="E1410" s="253" t="s">
        <v>1</v>
      </c>
      <c r="F1410" s="254" t="s">
        <v>159</v>
      </c>
      <c r="G1410" s="252"/>
      <c r="H1410" s="255">
        <v>15.281000000000001</v>
      </c>
      <c r="I1410" s="256"/>
      <c r="J1410" s="252"/>
      <c r="K1410" s="252"/>
      <c r="L1410" s="257"/>
      <c r="M1410" s="258"/>
      <c r="N1410" s="259"/>
      <c r="O1410" s="259"/>
      <c r="P1410" s="259"/>
      <c r="Q1410" s="259"/>
      <c r="R1410" s="259"/>
      <c r="S1410" s="259"/>
      <c r="T1410" s="260"/>
      <c r="U1410" s="15"/>
      <c r="V1410" s="15"/>
      <c r="W1410" s="15"/>
      <c r="X1410" s="15"/>
      <c r="Y1410" s="15"/>
      <c r="Z1410" s="15"/>
      <c r="AA1410" s="15"/>
      <c r="AB1410" s="15"/>
      <c r="AC1410" s="15"/>
      <c r="AD1410" s="15"/>
      <c r="AE1410" s="15"/>
      <c r="AT1410" s="261" t="s">
        <v>146</v>
      </c>
      <c r="AU1410" s="261" t="s">
        <v>144</v>
      </c>
      <c r="AV1410" s="15" t="s">
        <v>143</v>
      </c>
      <c r="AW1410" s="15" t="s">
        <v>30</v>
      </c>
      <c r="AX1410" s="15" t="s">
        <v>81</v>
      </c>
      <c r="AY1410" s="261" t="s">
        <v>136</v>
      </c>
    </row>
    <row r="1411" s="2" customFormat="1" ht="37.8" customHeight="1">
      <c r="A1411" s="38"/>
      <c r="B1411" s="39"/>
      <c r="C1411" s="215" t="s">
        <v>1791</v>
      </c>
      <c r="D1411" s="215" t="s">
        <v>139</v>
      </c>
      <c r="E1411" s="216" t="s">
        <v>1792</v>
      </c>
      <c r="F1411" s="217" t="s">
        <v>1793</v>
      </c>
      <c r="G1411" s="218" t="s">
        <v>176</v>
      </c>
      <c r="H1411" s="219">
        <v>15.281000000000001</v>
      </c>
      <c r="I1411" s="220"/>
      <c r="J1411" s="221">
        <f>ROUND(I1411*H1411,2)</f>
        <v>0</v>
      </c>
      <c r="K1411" s="222"/>
      <c r="L1411" s="44"/>
      <c r="M1411" s="223" t="s">
        <v>1</v>
      </c>
      <c r="N1411" s="224" t="s">
        <v>39</v>
      </c>
      <c r="O1411" s="91"/>
      <c r="P1411" s="225">
        <f>O1411*H1411</f>
        <v>0</v>
      </c>
      <c r="Q1411" s="225">
        <v>0.0089999999999999993</v>
      </c>
      <c r="R1411" s="225">
        <f>Q1411*H1411</f>
        <v>0.13752899999999999</v>
      </c>
      <c r="S1411" s="225">
        <v>0</v>
      </c>
      <c r="T1411" s="226">
        <f>S1411*H1411</f>
        <v>0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27" t="s">
        <v>277</v>
      </c>
      <c r="AT1411" s="227" t="s">
        <v>139</v>
      </c>
      <c r="AU1411" s="227" t="s">
        <v>144</v>
      </c>
      <c r="AY1411" s="17" t="s">
        <v>136</v>
      </c>
      <c r="BE1411" s="228">
        <f>IF(N1411="základní",J1411,0)</f>
        <v>0</v>
      </c>
      <c r="BF1411" s="228">
        <f>IF(N1411="snížená",J1411,0)</f>
        <v>0</v>
      </c>
      <c r="BG1411" s="228">
        <f>IF(N1411="zákl. přenesená",J1411,0)</f>
        <v>0</v>
      </c>
      <c r="BH1411" s="228">
        <f>IF(N1411="sníž. přenesená",J1411,0)</f>
        <v>0</v>
      </c>
      <c r="BI1411" s="228">
        <f>IF(N1411="nulová",J1411,0)</f>
        <v>0</v>
      </c>
      <c r="BJ1411" s="17" t="s">
        <v>144</v>
      </c>
      <c r="BK1411" s="228">
        <f>ROUND(I1411*H1411,2)</f>
        <v>0</v>
      </c>
      <c r="BL1411" s="17" t="s">
        <v>277</v>
      </c>
      <c r="BM1411" s="227" t="s">
        <v>1794</v>
      </c>
    </row>
    <row r="1412" s="13" customFormat="1">
      <c r="A1412" s="13"/>
      <c r="B1412" s="229"/>
      <c r="C1412" s="230"/>
      <c r="D1412" s="231" t="s">
        <v>146</v>
      </c>
      <c r="E1412" s="232" t="s">
        <v>1</v>
      </c>
      <c r="F1412" s="233" t="s">
        <v>524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146</v>
      </c>
      <c r="AU1412" s="239" t="s">
        <v>144</v>
      </c>
      <c r="AV1412" s="13" t="s">
        <v>81</v>
      </c>
      <c r="AW1412" s="13" t="s">
        <v>30</v>
      </c>
      <c r="AX1412" s="13" t="s">
        <v>73</v>
      </c>
      <c r="AY1412" s="239" t="s">
        <v>136</v>
      </c>
    </row>
    <row r="1413" s="14" customFormat="1">
      <c r="A1413" s="14"/>
      <c r="B1413" s="240"/>
      <c r="C1413" s="241"/>
      <c r="D1413" s="231" t="s">
        <v>146</v>
      </c>
      <c r="E1413" s="242" t="s">
        <v>1</v>
      </c>
      <c r="F1413" s="243" t="s">
        <v>1777</v>
      </c>
      <c r="G1413" s="241"/>
      <c r="H1413" s="244">
        <v>15.281000000000001</v>
      </c>
      <c r="I1413" s="245"/>
      <c r="J1413" s="241"/>
      <c r="K1413" s="241"/>
      <c r="L1413" s="246"/>
      <c r="M1413" s="247"/>
      <c r="N1413" s="248"/>
      <c r="O1413" s="248"/>
      <c r="P1413" s="248"/>
      <c r="Q1413" s="248"/>
      <c r="R1413" s="248"/>
      <c r="S1413" s="248"/>
      <c r="T1413" s="249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50" t="s">
        <v>146</v>
      </c>
      <c r="AU1413" s="250" t="s">
        <v>144</v>
      </c>
      <c r="AV1413" s="14" t="s">
        <v>144</v>
      </c>
      <c r="AW1413" s="14" t="s">
        <v>30</v>
      </c>
      <c r="AX1413" s="14" t="s">
        <v>73</v>
      </c>
      <c r="AY1413" s="250" t="s">
        <v>136</v>
      </c>
    </row>
    <row r="1414" s="15" customFormat="1">
      <c r="A1414" s="15"/>
      <c r="B1414" s="251"/>
      <c r="C1414" s="252"/>
      <c r="D1414" s="231" t="s">
        <v>146</v>
      </c>
      <c r="E1414" s="253" t="s">
        <v>1</v>
      </c>
      <c r="F1414" s="254" t="s">
        <v>159</v>
      </c>
      <c r="G1414" s="252"/>
      <c r="H1414" s="255">
        <v>15.281000000000001</v>
      </c>
      <c r="I1414" s="256"/>
      <c r="J1414" s="252"/>
      <c r="K1414" s="252"/>
      <c r="L1414" s="257"/>
      <c r="M1414" s="258"/>
      <c r="N1414" s="259"/>
      <c r="O1414" s="259"/>
      <c r="P1414" s="259"/>
      <c r="Q1414" s="259"/>
      <c r="R1414" s="259"/>
      <c r="S1414" s="259"/>
      <c r="T1414" s="260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61" t="s">
        <v>146</v>
      </c>
      <c r="AU1414" s="261" t="s">
        <v>144</v>
      </c>
      <c r="AV1414" s="15" t="s">
        <v>143</v>
      </c>
      <c r="AW1414" s="15" t="s">
        <v>30</v>
      </c>
      <c r="AX1414" s="15" t="s">
        <v>81</v>
      </c>
      <c r="AY1414" s="261" t="s">
        <v>136</v>
      </c>
    </row>
    <row r="1415" s="2" customFormat="1" ht="24.15" customHeight="1">
      <c r="A1415" s="38"/>
      <c r="B1415" s="39"/>
      <c r="C1415" s="262" t="s">
        <v>1795</v>
      </c>
      <c r="D1415" s="262" t="s">
        <v>160</v>
      </c>
      <c r="E1415" s="263" t="s">
        <v>1614</v>
      </c>
      <c r="F1415" s="264" t="s">
        <v>1615</v>
      </c>
      <c r="G1415" s="265" t="s">
        <v>176</v>
      </c>
      <c r="H1415" s="266">
        <v>16.280999999999999</v>
      </c>
      <c r="I1415" s="267"/>
      <c r="J1415" s="268">
        <f>ROUND(I1415*H1415,2)</f>
        <v>0</v>
      </c>
      <c r="K1415" s="269"/>
      <c r="L1415" s="270"/>
      <c r="M1415" s="271" t="s">
        <v>1</v>
      </c>
      <c r="N1415" s="272" t="s">
        <v>39</v>
      </c>
      <c r="O1415" s="91"/>
      <c r="P1415" s="225">
        <f>O1415*H1415</f>
        <v>0</v>
      </c>
      <c r="Q1415" s="225">
        <v>0.023699999999999999</v>
      </c>
      <c r="R1415" s="225">
        <f>Q1415*H1415</f>
        <v>0.38585969999999997</v>
      </c>
      <c r="S1415" s="225">
        <v>0</v>
      </c>
      <c r="T1415" s="226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27" t="s">
        <v>354</v>
      </c>
      <c r="AT1415" s="227" t="s">
        <v>160</v>
      </c>
      <c r="AU1415" s="227" t="s">
        <v>144</v>
      </c>
      <c r="AY1415" s="17" t="s">
        <v>136</v>
      </c>
      <c r="BE1415" s="228">
        <f>IF(N1415="základní",J1415,0)</f>
        <v>0</v>
      </c>
      <c r="BF1415" s="228">
        <f>IF(N1415="snížená",J1415,0)</f>
        <v>0</v>
      </c>
      <c r="BG1415" s="228">
        <f>IF(N1415="zákl. přenesená",J1415,0)</f>
        <v>0</v>
      </c>
      <c r="BH1415" s="228">
        <f>IF(N1415="sníž. přenesená",J1415,0)</f>
        <v>0</v>
      </c>
      <c r="BI1415" s="228">
        <f>IF(N1415="nulová",J1415,0)</f>
        <v>0</v>
      </c>
      <c r="BJ1415" s="17" t="s">
        <v>144</v>
      </c>
      <c r="BK1415" s="228">
        <f>ROUND(I1415*H1415,2)</f>
        <v>0</v>
      </c>
      <c r="BL1415" s="17" t="s">
        <v>277</v>
      </c>
      <c r="BM1415" s="227" t="s">
        <v>1796</v>
      </c>
    </row>
    <row r="1416" s="14" customFormat="1">
      <c r="A1416" s="14"/>
      <c r="B1416" s="240"/>
      <c r="C1416" s="241"/>
      <c r="D1416" s="231" t="s">
        <v>146</v>
      </c>
      <c r="E1416" s="242" t="s">
        <v>1</v>
      </c>
      <c r="F1416" s="243" t="s">
        <v>252</v>
      </c>
      <c r="G1416" s="241"/>
      <c r="H1416" s="244">
        <v>15.281000000000001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146</v>
      </c>
      <c r="AU1416" s="250" t="s">
        <v>144</v>
      </c>
      <c r="AV1416" s="14" t="s">
        <v>144</v>
      </c>
      <c r="AW1416" s="14" t="s">
        <v>30</v>
      </c>
      <c r="AX1416" s="14" t="s">
        <v>73</v>
      </c>
      <c r="AY1416" s="250" t="s">
        <v>136</v>
      </c>
    </row>
    <row r="1417" s="13" customFormat="1">
      <c r="A1417" s="13"/>
      <c r="B1417" s="229"/>
      <c r="C1417" s="230"/>
      <c r="D1417" s="231" t="s">
        <v>146</v>
      </c>
      <c r="E1417" s="232" t="s">
        <v>1</v>
      </c>
      <c r="F1417" s="233" t="s">
        <v>1797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146</v>
      </c>
      <c r="AU1417" s="239" t="s">
        <v>144</v>
      </c>
      <c r="AV1417" s="13" t="s">
        <v>81</v>
      </c>
      <c r="AW1417" s="13" t="s">
        <v>30</v>
      </c>
      <c r="AX1417" s="13" t="s">
        <v>73</v>
      </c>
      <c r="AY1417" s="239" t="s">
        <v>136</v>
      </c>
    </row>
    <row r="1418" s="14" customFormat="1">
      <c r="A1418" s="14"/>
      <c r="B1418" s="240"/>
      <c r="C1418" s="241"/>
      <c r="D1418" s="231" t="s">
        <v>146</v>
      </c>
      <c r="E1418" s="242" t="s">
        <v>1</v>
      </c>
      <c r="F1418" s="243" t="s">
        <v>81</v>
      </c>
      <c r="G1418" s="241"/>
      <c r="H1418" s="244">
        <v>1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146</v>
      </c>
      <c r="AU1418" s="250" t="s">
        <v>144</v>
      </c>
      <c r="AV1418" s="14" t="s">
        <v>144</v>
      </c>
      <c r="AW1418" s="14" t="s">
        <v>30</v>
      </c>
      <c r="AX1418" s="14" t="s">
        <v>73</v>
      </c>
      <c r="AY1418" s="250" t="s">
        <v>136</v>
      </c>
    </row>
    <row r="1419" s="15" customFormat="1">
      <c r="A1419" s="15"/>
      <c r="B1419" s="251"/>
      <c r="C1419" s="252"/>
      <c r="D1419" s="231" t="s">
        <v>146</v>
      </c>
      <c r="E1419" s="253" t="s">
        <v>1</v>
      </c>
      <c r="F1419" s="254" t="s">
        <v>159</v>
      </c>
      <c r="G1419" s="252"/>
      <c r="H1419" s="255">
        <v>16.280999999999999</v>
      </c>
      <c r="I1419" s="256"/>
      <c r="J1419" s="252"/>
      <c r="K1419" s="252"/>
      <c r="L1419" s="257"/>
      <c r="M1419" s="258"/>
      <c r="N1419" s="259"/>
      <c r="O1419" s="259"/>
      <c r="P1419" s="259"/>
      <c r="Q1419" s="259"/>
      <c r="R1419" s="259"/>
      <c r="S1419" s="259"/>
      <c r="T1419" s="260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61" t="s">
        <v>146</v>
      </c>
      <c r="AU1419" s="261" t="s">
        <v>144</v>
      </c>
      <c r="AV1419" s="15" t="s">
        <v>143</v>
      </c>
      <c r="AW1419" s="15" t="s">
        <v>30</v>
      </c>
      <c r="AX1419" s="15" t="s">
        <v>81</v>
      </c>
      <c r="AY1419" s="261" t="s">
        <v>136</v>
      </c>
    </row>
    <row r="1420" s="2" customFormat="1" ht="24.15" customHeight="1">
      <c r="A1420" s="38"/>
      <c r="B1420" s="39"/>
      <c r="C1420" s="215" t="s">
        <v>1798</v>
      </c>
      <c r="D1420" s="215" t="s">
        <v>139</v>
      </c>
      <c r="E1420" s="216" t="s">
        <v>1799</v>
      </c>
      <c r="F1420" s="217" t="s">
        <v>1800</v>
      </c>
      <c r="G1420" s="218" t="s">
        <v>176</v>
      </c>
      <c r="H1420" s="219">
        <v>0.75</v>
      </c>
      <c r="I1420" s="220"/>
      <c r="J1420" s="221">
        <f>ROUND(I1420*H1420,2)</f>
        <v>0</v>
      </c>
      <c r="K1420" s="222"/>
      <c r="L1420" s="44"/>
      <c r="M1420" s="223" t="s">
        <v>1</v>
      </c>
      <c r="N1420" s="224" t="s">
        <v>39</v>
      </c>
      <c r="O1420" s="91"/>
      <c r="P1420" s="225">
        <f>O1420*H1420</f>
        <v>0</v>
      </c>
      <c r="Q1420" s="225">
        <v>0.00058</v>
      </c>
      <c r="R1420" s="225">
        <f>Q1420*H1420</f>
        <v>0.000435</v>
      </c>
      <c r="S1420" s="225">
        <v>0</v>
      </c>
      <c r="T1420" s="22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27" t="s">
        <v>277</v>
      </c>
      <c r="AT1420" s="227" t="s">
        <v>139</v>
      </c>
      <c r="AU1420" s="227" t="s">
        <v>144</v>
      </c>
      <c r="AY1420" s="17" t="s">
        <v>136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17" t="s">
        <v>144</v>
      </c>
      <c r="BK1420" s="228">
        <f>ROUND(I1420*H1420,2)</f>
        <v>0</v>
      </c>
      <c r="BL1420" s="17" t="s">
        <v>277</v>
      </c>
      <c r="BM1420" s="227" t="s">
        <v>1801</v>
      </c>
    </row>
    <row r="1421" s="2" customFormat="1" ht="24.15" customHeight="1">
      <c r="A1421" s="38"/>
      <c r="B1421" s="39"/>
      <c r="C1421" s="262" t="s">
        <v>1802</v>
      </c>
      <c r="D1421" s="262" t="s">
        <v>160</v>
      </c>
      <c r="E1421" s="263" t="s">
        <v>1803</v>
      </c>
      <c r="F1421" s="264" t="s">
        <v>1804</v>
      </c>
      <c r="G1421" s="265" t="s">
        <v>176</v>
      </c>
      <c r="H1421" s="266">
        <v>0.82499999999999996</v>
      </c>
      <c r="I1421" s="267"/>
      <c r="J1421" s="268">
        <f>ROUND(I1421*H1421,2)</f>
        <v>0</v>
      </c>
      <c r="K1421" s="269"/>
      <c r="L1421" s="270"/>
      <c r="M1421" s="271" t="s">
        <v>1</v>
      </c>
      <c r="N1421" s="272" t="s">
        <v>39</v>
      </c>
      <c r="O1421" s="91"/>
      <c r="P1421" s="225">
        <f>O1421*H1421</f>
        <v>0</v>
      </c>
      <c r="Q1421" s="225">
        <v>0.012</v>
      </c>
      <c r="R1421" s="225">
        <f>Q1421*H1421</f>
        <v>0.0098999999999999991</v>
      </c>
      <c r="S1421" s="225">
        <v>0</v>
      </c>
      <c r="T1421" s="226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354</v>
      </c>
      <c r="AT1421" s="227" t="s">
        <v>160</v>
      </c>
      <c r="AU1421" s="227" t="s">
        <v>144</v>
      </c>
      <c r="AY1421" s="17" t="s">
        <v>136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144</v>
      </c>
      <c r="BK1421" s="228">
        <f>ROUND(I1421*H1421,2)</f>
        <v>0</v>
      </c>
      <c r="BL1421" s="17" t="s">
        <v>277</v>
      </c>
      <c r="BM1421" s="227" t="s">
        <v>1805</v>
      </c>
    </row>
    <row r="1422" s="13" customFormat="1">
      <c r="A1422" s="13"/>
      <c r="B1422" s="229"/>
      <c r="C1422" s="230"/>
      <c r="D1422" s="231" t="s">
        <v>146</v>
      </c>
      <c r="E1422" s="232" t="s">
        <v>1</v>
      </c>
      <c r="F1422" s="233" t="s">
        <v>1806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146</v>
      </c>
      <c r="AU1422" s="239" t="s">
        <v>144</v>
      </c>
      <c r="AV1422" s="13" t="s">
        <v>81</v>
      </c>
      <c r="AW1422" s="13" t="s">
        <v>30</v>
      </c>
      <c r="AX1422" s="13" t="s">
        <v>73</v>
      </c>
      <c r="AY1422" s="239" t="s">
        <v>136</v>
      </c>
    </row>
    <row r="1423" s="14" customFormat="1">
      <c r="A1423" s="14"/>
      <c r="B1423" s="240"/>
      <c r="C1423" s="241"/>
      <c r="D1423" s="231" t="s">
        <v>146</v>
      </c>
      <c r="E1423" s="242" t="s">
        <v>1</v>
      </c>
      <c r="F1423" s="243" t="s">
        <v>1807</v>
      </c>
      <c r="G1423" s="241"/>
      <c r="H1423" s="244">
        <v>0.75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146</v>
      </c>
      <c r="AU1423" s="250" t="s">
        <v>144</v>
      </c>
      <c r="AV1423" s="14" t="s">
        <v>144</v>
      </c>
      <c r="AW1423" s="14" t="s">
        <v>30</v>
      </c>
      <c r="AX1423" s="14" t="s">
        <v>81</v>
      </c>
      <c r="AY1423" s="250" t="s">
        <v>136</v>
      </c>
    </row>
    <row r="1424" s="14" customFormat="1">
      <c r="A1424" s="14"/>
      <c r="B1424" s="240"/>
      <c r="C1424" s="241"/>
      <c r="D1424" s="231" t="s">
        <v>146</v>
      </c>
      <c r="E1424" s="241"/>
      <c r="F1424" s="243" t="s">
        <v>1808</v>
      </c>
      <c r="G1424" s="241"/>
      <c r="H1424" s="244">
        <v>0.82499999999999996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146</v>
      </c>
      <c r="AU1424" s="250" t="s">
        <v>144</v>
      </c>
      <c r="AV1424" s="14" t="s">
        <v>144</v>
      </c>
      <c r="AW1424" s="14" t="s">
        <v>4</v>
      </c>
      <c r="AX1424" s="14" t="s">
        <v>81</v>
      </c>
      <c r="AY1424" s="250" t="s">
        <v>136</v>
      </c>
    </row>
    <row r="1425" s="2" customFormat="1" ht="24.15" customHeight="1">
      <c r="A1425" s="38"/>
      <c r="B1425" s="39"/>
      <c r="C1425" s="215" t="s">
        <v>1809</v>
      </c>
      <c r="D1425" s="215" t="s">
        <v>139</v>
      </c>
      <c r="E1425" s="216" t="s">
        <v>1810</v>
      </c>
      <c r="F1425" s="217" t="s">
        <v>1811</v>
      </c>
      <c r="G1425" s="218" t="s">
        <v>170</v>
      </c>
      <c r="H1425" s="219">
        <v>1</v>
      </c>
      <c r="I1425" s="220"/>
      <c r="J1425" s="221">
        <f>ROUND(I1425*H1425,2)</f>
        <v>0</v>
      </c>
      <c r="K1425" s="222"/>
      <c r="L1425" s="44"/>
      <c r="M1425" s="223" t="s">
        <v>1</v>
      </c>
      <c r="N1425" s="224" t="s">
        <v>39</v>
      </c>
      <c r="O1425" s="91"/>
      <c r="P1425" s="225">
        <f>O1425*H1425</f>
        <v>0</v>
      </c>
      <c r="Q1425" s="225">
        <v>0</v>
      </c>
      <c r="R1425" s="225">
        <f>Q1425*H1425</f>
        <v>0</v>
      </c>
      <c r="S1425" s="225">
        <v>0.00036000000000000002</v>
      </c>
      <c r="T1425" s="226">
        <f>S1425*H1425</f>
        <v>0.00036000000000000002</v>
      </c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R1425" s="227" t="s">
        <v>277</v>
      </c>
      <c r="AT1425" s="227" t="s">
        <v>139</v>
      </c>
      <c r="AU1425" s="227" t="s">
        <v>144</v>
      </c>
      <c r="AY1425" s="17" t="s">
        <v>136</v>
      </c>
      <c r="BE1425" s="228">
        <f>IF(N1425="základní",J1425,0)</f>
        <v>0</v>
      </c>
      <c r="BF1425" s="228">
        <f>IF(N1425="snížená",J1425,0)</f>
        <v>0</v>
      </c>
      <c r="BG1425" s="228">
        <f>IF(N1425="zákl. přenesená",J1425,0)</f>
        <v>0</v>
      </c>
      <c r="BH1425" s="228">
        <f>IF(N1425="sníž. přenesená",J1425,0)</f>
        <v>0</v>
      </c>
      <c r="BI1425" s="228">
        <f>IF(N1425="nulová",J1425,0)</f>
        <v>0</v>
      </c>
      <c r="BJ1425" s="17" t="s">
        <v>144</v>
      </c>
      <c r="BK1425" s="228">
        <f>ROUND(I1425*H1425,2)</f>
        <v>0</v>
      </c>
      <c r="BL1425" s="17" t="s">
        <v>277</v>
      </c>
      <c r="BM1425" s="227" t="s">
        <v>1812</v>
      </c>
    </row>
    <row r="1426" s="2" customFormat="1" ht="24.15" customHeight="1">
      <c r="A1426" s="38"/>
      <c r="B1426" s="39"/>
      <c r="C1426" s="215" t="s">
        <v>1813</v>
      </c>
      <c r="D1426" s="215" t="s">
        <v>139</v>
      </c>
      <c r="E1426" s="216" t="s">
        <v>1814</v>
      </c>
      <c r="F1426" s="217" t="s">
        <v>1815</v>
      </c>
      <c r="G1426" s="218" t="s">
        <v>191</v>
      </c>
      <c r="H1426" s="219">
        <v>16</v>
      </c>
      <c r="I1426" s="220"/>
      <c r="J1426" s="221">
        <f>ROUND(I1426*H1426,2)</f>
        <v>0</v>
      </c>
      <c r="K1426" s="222"/>
      <c r="L1426" s="44"/>
      <c r="M1426" s="223" t="s">
        <v>1</v>
      </c>
      <c r="N1426" s="224" t="s">
        <v>39</v>
      </c>
      <c r="O1426" s="91"/>
      <c r="P1426" s="225">
        <f>O1426*H1426</f>
        <v>0</v>
      </c>
      <c r="Q1426" s="225">
        <v>0.00020000000000000001</v>
      </c>
      <c r="R1426" s="225">
        <f>Q1426*H1426</f>
        <v>0.0032000000000000002</v>
      </c>
      <c r="S1426" s="225">
        <v>0</v>
      </c>
      <c r="T1426" s="226">
        <f>S1426*H1426</f>
        <v>0</v>
      </c>
      <c r="U1426" s="38"/>
      <c r="V1426" s="38"/>
      <c r="W1426" s="38"/>
      <c r="X1426" s="38"/>
      <c r="Y1426" s="38"/>
      <c r="Z1426" s="38"/>
      <c r="AA1426" s="38"/>
      <c r="AB1426" s="38"/>
      <c r="AC1426" s="38"/>
      <c r="AD1426" s="38"/>
      <c r="AE1426" s="38"/>
      <c r="AR1426" s="227" t="s">
        <v>277</v>
      </c>
      <c r="AT1426" s="227" t="s">
        <v>139</v>
      </c>
      <c r="AU1426" s="227" t="s">
        <v>144</v>
      </c>
      <c r="AY1426" s="17" t="s">
        <v>136</v>
      </c>
      <c r="BE1426" s="228">
        <f>IF(N1426="základní",J1426,0)</f>
        <v>0</v>
      </c>
      <c r="BF1426" s="228">
        <f>IF(N1426="snížená",J1426,0)</f>
        <v>0</v>
      </c>
      <c r="BG1426" s="228">
        <f>IF(N1426="zákl. přenesená",J1426,0)</f>
        <v>0</v>
      </c>
      <c r="BH1426" s="228">
        <f>IF(N1426="sníž. přenesená",J1426,0)</f>
        <v>0</v>
      </c>
      <c r="BI1426" s="228">
        <f>IF(N1426="nulová",J1426,0)</f>
        <v>0</v>
      </c>
      <c r="BJ1426" s="17" t="s">
        <v>144</v>
      </c>
      <c r="BK1426" s="228">
        <f>ROUND(I1426*H1426,2)</f>
        <v>0</v>
      </c>
      <c r="BL1426" s="17" t="s">
        <v>277</v>
      </c>
      <c r="BM1426" s="227" t="s">
        <v>1816</v>
      </c>
    </row>
    <row r="1427" s="14" customFormat="1">
      <c r="A1427" s="14"/>
      <c r="B1427" s="240"/>
      <c r="C1427" s="241"/>
      <c r="D1427" s="231" t="s">
        <v>146</v>
      </c>
      <c r="E1427" s="242" t="s">
        <v>1</v>
      </c>
      <c r="F1427" s="243" t="s">
        <v>277</v>
      </c>
      <c r="G1427" s="241"/>
      <c r="H1427" s="244">
        <v>16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146</v>
      </c>
      <c r="AU1427" s="250" t="s">
        <v>144</v>
      </c>
      <c r="AV1427" s="14" t="s">
        <v>144</v>
      </c>
      <c r="AW1427" s="14" t="s">
        <v>30</v>
      </c>
      <c r="AX1427" s="14" t="s">
        <v>81</v>
      </c>
      <c r="AY1427" s="250" t="s">
        <v>136</v>
      </c>
    </row>
    <row r="1428" s="2" customFormat="1" ht="24.15" customHeight="1">
      <c r="A1428" s="38"/>
      <c r="B1428" s="39"/>
      <c r="C1428" s="215" t="s">
        <v>1817</v>
      </c>
      <c r="D1428" s="215" t="s">
        <v>139</v>
      </c>
      <c r="E1428" s="216" t="s">
        <v>1818</v>
      </c>
      <c r="F1428" s="217" t="s">
        <v>1819</v>
      </c>
      <c r="G1428" s="218" t="s">
        <v>191</v>
      </c>
      <c r="H1428" s="219">
        <v>7.3799999999999999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0.00018000000000000001</v>
      </c>
      <c r="R1428" s="225">
        <f>Q1428*H1428</f>
        <v>0.0013284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277</v>
      </c>
      <c r="AT1428" s="227" t="s">
        <v>139</v>
      </c>
      <c r="AU1428" s="227" t="s">
        <v>144</v>
      </c>
      <c r="AY1428" s="17" t="s">
        <v>136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144</v>
      </c>
      <c r="BK1428" s="228">
        <f>ROUND(I1428*H1428,2)</f>
        <v>0</v>
      </c>
      <c r="BL1428" s="17" t="s">
        <v>277</v>
      </c>
      <c r="BM1428" s="227" t="s">
        <v>1820</v>
      </c>
    </row>
    <row r="1429" s="14" customFormat="1">
      <c r="A1429" s="14"/>
      <c r="B1429" s="240"/>
      <c r="C1429" s="241"/>
      <c r="D1429" s="231" t="s">
        <v>146</v>
      </c>
      <c r="E1429" s="242" t="s">
        <v>1</v>
      </c>
      <c r="F1429" s="243" t="s">
        <v>1821</v>
      </c>
      <c r="G1429" s="241"/>
      <c r="H1429" s="244">
        <v>7.3799999999999999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146</v>
      </c>
      <c r="AU1429" s="250" t="s">
        <v>144</v>
      </c>
      <c r="AV1429" s="14" t="s">
        <v>144</v>
      </c>
      <c r="AW1429" s="14" t="s">
        <v>30</v>
      </c>
      <c r="AX1429" s="14" t="s">
        <v>81</v>
      </c>
      <c r="AY1429" s="250" t="s">
        <v>136</v>
      </c>
    </row>
    <row r="1430" s="2" customFormat="1" ht="16.5" customHeight="1">
      <c r="A1430" s="38"/>
      <c r="B1430" s="39"/>
      <c r="C1430" s="262" t="s">
        <v>1822</v>
      </c>
      <c r="D1430" s="262" t="s">
        <v>160</v>
      </c>
      <c r="E1430" s="263" t="s">
        <v>1823</v>
      </c>
      <c r="F1430" s="264" t="s">
        <v>1824</v>
      </c>
      <c r="G1430" s="265" t="s">
        <v>191</v>
      </c>
      <c r="H1430" s="266">
        <v>8.8559999999999999</v>
      </c>
      <c r="I1430" s="267"/>
      <c r="J1430" s="268">
        <f>ROUND(I1430*H1430,2)</f>
        <v>0</v>
      </c>
      <c r="K1430" s="269"/>
      <c r="L1430" s="270"/>
      <c r="M1430" s="271" t="s">
        <v>1</v>
      </c>
      <c r="N1430" s="272" t="s">
        <v>39</v>
      </c>
      <c r="O1430" s="91"/>
      <c r="P1430" s="225">
        <f>O1430*H1430</f>
        <v>0</v>
      </c>
      <c r="Q1430" s="225">
        <v>0.00012</v>
      </c>
      <c r="R1430" s="225">
        <f>Q1430*H1430</f>
        <v>0.0010627200000000001</v>
      </c>
      <c r="S1430" s="225">
        <v>0</v>
      </c>
      <c r="T1430" s="226">
        <f>S1430*H1430</f>
        <v>0</v>
      </c>
      <c r="U1430" s="38"/>
      <c r="V1430" s="38"/>
      <c r="W1430" s="38"/>
      <c r="X1430" s="38"/>
      <c r="Y1430" s="38"/>
      <c r="Z1430" s="38"/>
      <c r="AA1430" s="38"/>
      <c r="AB1430" s="38"/>
      <c r="AC1430" s="38"/>
      <c r="AD1430" s="38"/>
      <c r="AE1430" s="38"/>
      <c r="AR1430" s="227" t="s">
        <v>354</v>
      </c>
      <c r="AT1430" s="227" t="s">
        <v>160</v>
      </c>
      <c r="AU1430" s="227" t="s">
        <v>144</v>
      </c>
      <c r="AY1430" s="17" t="s">
        <v>136</v>
      </c>
      <c r="BE1430" s="228">
        <f>IF(N1430="základní",J1430,0)</f>
        <v>0</v>
      </c>
      <c r="BF1430" s="228">
        <f>IF(N1430="snížená",J1430,0)</f>
        <v>0</v>
      </c>
      <c r="BG1430" s="228">
        <f>IF(N1430="zákl. přenesená",J1430,0)</f>
        <v>0</v>
      </c>
      <c r="BH1430" s="228">
        <f>IF(N1430="sníž. přenesená",J1430,0)</f>
        <v>0</v>
      </c>
      <c r="BI1430" s="228">
        <f>IF(N1430="nulová",J1430,0)</f>
        <v>0</v>
      </c>
      <c r="BJ1430" s="17" t="s">
        <v>144</v>
      </c>
      <c r="BK1430" s="228">
        <f>ROUND(I1430*H1430,2)</f>
        <v>0</v>
      </c>
      <c r="BL1430" s="17" t="s">
        <v>277</v>
      </c>
      <c r="BM1430" s="227" t="s">
        <v>1825</v>
      </c>
    </row>
    <row r="1431" s="14" customFormat="1">
      <c r="A1431" s="14"/>
      <c r="B1431" s="240"/>
      <c r="C1431" s="241"/>
      <c r="D1431" s="231" t="s">
        <v>146</v>
      </c>
      <c r="E1431" s="242" t="s">
        <v>1</v>
      </c>
      <c r="F1431" s="243" t="s">
        <v>1826</v>
      </c>
      <c r="G1431" s="241"/>
      <c r="H1431" s="244">
        <v>7.3799999999999999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146</v>
      </c>
      <c r="AU1431" s="250" t="s">
        <v>144</v>
      </c>
      <c r="AV1431" s="14" t="s">
        <v>144</v>
      </c>
      <c r="AW1431" s="14" t="s">
        <v>30</v>
      </c>
      <c r="AX1431" s="14" t="s">
        <v>81</v>
      </c>
      <c r="AY1431" s="250" t="s">
        <v>136</v>
      </c>
    </row>
    <row r="1432" s="14" customFormat="1">
      <c r="A1432" s="14"/>
      <c r="B1432" s="240"/>
      <c r="C1432" s="241"/>
      <c r="D1432" s="231" t="s">
        <v>146</v>
      </c>
      <c r="E1432" s="241"/>
      <c r="F1432" s="243" t="s">
        <v>1827</v>
      </c>
      <c r="G1432" s="241"/>
      <c r="H1432" s="244">
        <v>8.8559999999999999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146</v>
      </c>
      <c r="AU1432" s="250" t="s">
        <v>144</v>
      </c>
      <c r="AV1432" s="14" t="s">
        <v>144</v>
      </c>
      <c r="AW1432" s="14" t="s">
        <v>4</v>
      </c>
      <c r="AX1432" s="14" t="s">
        <v>81</v>
      </c>
      <c r="AY1432" s="250" t="s">
        <v>136</v>
      </c>
    </row>
    <row r="1433" s="2" customFormat="1" ht="16.5" customHeight="1">
      <c r="A1433" s="38"/>
      <c r="B1433" s="39"/>
      <c r="C1433" s="215" t="s">
        <v>1828</v>
      </c>
      <c r="D1433" s="215" t="s">
        <v>139</v>
      </c>
      <c r="E1433" s="216" t="s">
        <v>1829</v>
      </c>
      <c r="F1433" s="217" t="s">
        <v>1830</v>
      </c>
      <c r="G1433" s="218" t="s">
        <v>170</v>
      </c>
      <c r="H1433" s="219">
        <v>4</v>
      </c>
      <c r="I1433" s="220"/>
      <c r="J1433" s="221">
        <f>ROUND(I1433*H1433,2)</f>
        <v>0</v>
      </c>
      <c r="K1433" s="222"/>
      <c r="L1433" s="44"/>
      <c r="M1433" s="223" t="s">
        <v>1</v>
      </c>
      <c r="N1433" s="224" t="s">
        <v>39</v>
      </c>
      <c r="O1433" s="91"/>
      <c r="P1433" s="225">
        <f>O1433*H1433</f>
        <v>0</v>
      </c>
      <c r="Q1433" s="225">
        <v>0</v>
      </c>
      <c r="R1433" s="225">
        <f>Q1433*H1433</f>
        <v>0</v>
      </c>
      <c r="S1433" s="225">
        <v>0</v>
      </c>
      <c r="T1433" s="226">
        <f>S1433*H1433</f>
        <v>0</v>
      </c>
      <c r="U1433" s="38"/>
      <c r="V1433" s="38"/>
      <c r="W1433" s="38"/>
      <c r="X1433" s="38"/>
      <c r="Y1433" s="38"/>
      <c r="Z1433" s="38"/>
      <c r="AA1433" s="38"/>
      <c r="AB1433" s="38"/>
      <c r="AC1433" s="38"/>
      <c r="AD1433" s="38"/>
      <c r="AE1433" s="38"/>
      <c r="AR1433" s="227" t="s">
        <v>277</v>
      </c>
      <c r="AT1433" s="227" t="s">
        <v>139</v>
      </c>
      <c r="AU1433" s="227" t="s">
        <v>144</v>
      </c>
      <c r="AY1433" s="17" t="s">
        <v>136</v>
      </c>
      <c r="BE1433" s="228">
        <f>IF(N1433="základní",J1433,0)</f>
        <v>0</v>
      </c>
      <c r="BF1433" s="228">
        <f>IF(N1433="snížená",J1433,0)</f>
        <v>0</v>
      </c>
      <c r="BG1433" s="228">
        <f>IF(N1433="zákl. přenesená",J1433,0)</f>
        <v>0</v>
      </c>
      <c r="BH1433" s="228">
        <f>IF(N1433="sníž. přenesená",J1433,0)</f>
        <v>0</v>
      </c>
      <c r="BI1433" s="228">
        <f>IF(N1433="nulová",J1433,0)</f>
        <v>0</v>
      </c>
      <c r="BJ1433" s="17" t="s">
        <v>144</v>
      </c>
      <c r="BK1433" s="228">
        <f>ROUND(I1433*H1433,2)</f>
        <v>0</v>
      </c>
      <c r="BL1433" s="17" t="s">
        <v>277</v>
      </c>
      <c r="BM1433" s="227" t="s">
        <v>1831</v>
      </c>
    </row>
    <row r="1434" s="13" customFormat="1">
      <c r="A1434" s="13"/>
      <c r="B1434" s="229"/>
      <c r="C1434" s="230"/>
      <c r="D1434" s="231" t="s">
        <v>146</v>
      </c>
      <c r="E1434" s="232" t="s">
        <v>1</v>
      </c>
      <c r="F1434" s="233" t="s">
        <v>1832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146</v>
      </c>
      <c r="AU1434" s="239" t="s">
        <v>144</v>
      </c>
      <c r="AV1434" s="13" t="s">
        <v>81</v>
      </c>
      <c r="AW1434" s="13" t="s">
        <v>30</v>
      </c>
      <c r="AX1434" s="13" t="s">
        <v>73</v>
      </c>
      <c r="AY1434" s="239" t="s">
        <v>136</v>
      </c>
    </row>
    <row r="1435" s="14" customFormat="1">
      <c r="A1435" s="14"/>
      <c r="B1435" s="240"/>
      <c r="C1435" s="241"/>
      <c r="D1435" s="231" t="s">
        <v>146</v>
      </c>
      <c r="E1435" s="242" t="s">
        <v>1</v>
      </c>
      <c r="F1435" s="243" t="s">
        <v>715</v>
      </c>
      <c r="G1435" s="241"/>
      <c r="H1435" s="244">
        <v>4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146</v>
      </c>
      <c r="AU1435" s="250" t="s">
        <v>144</v>
      </c>
      <c r="AV1435" s="14" t="s">
        <v>144</v>
      </c>
      <c r="AW1435" s="14" t="s">
        <v>30</v>
      </c>
      <c r="AX1435" s="14" t="s">
        <v>73</v>
      </c>
      <c r="AY1435" s="250" t="s">
        <v>136</v>
      </c>
    </row>
    <row r="1436" s="15" customFormat="1">
      <c r="A1436" s="15"/>
      <c r="B1436" s="251"/>
      <c r="C1436" s="252"/>
      <c r="D1436" s="231" t="s">
        <v>146</v>
      </c>
      <c r="E1436" s="253" t="s">
        <v>1</v>
      </c>
      <c r="F1436" s="254" t="s">
        <v>159</v>
      </c>
      <c r="G1436" s="252"/>
      <c r="H1436" s="255">
        <v>4</v>
      </c>
      <c r="I1436" s="256"/>
      <c r="J1436" s="252"/>
      <c r="K1436" s="252"/>
      <c r="L1436" s="257"/>
      <c r="M1436" s="258"/>
      <c r="N1436" s="259"/>
      <c r="O1436" s="259"/>
      <c r="P1436" s="259"/>
      <c r="Q1436" s="259"/>
      <c r="R1436" s="259"/>
      <c r="S1436" s="259"/>
      <c r="T1436" s="260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61" t="s">
        <v>146</v>
      </c>
      <c r="AU1436" s="261" t="s">
        <v>144</v>
      </c>
      <c r="AV1436" s="15" t="s">
        <v>143</v>
      </c>
      <c r="AW1436" s="15" t="s">
        <v>30</v>
      </c>
      <c r="AX1436" s="15" t="s">
        <v>81</v>
      </c>
      <c r="AY1436" s="261" t="s">
        <v>136</v>
      </c>
    </row>
    <row r="1437" s="2" customFormat="1" ht="16.5" customHeight="1">
      <c r="A1437" s="38"/>
      <c r="B1437" s="39"/>
      <c r="C1437" s="215" t="s">
        <v>1833</v>
      </c>
      <c r="D1437" s="215" t="s">
        <v>139</v>
      </c>
      <c r="E1437" s="216" t="s">
        <v>1834</v>
      </c>
      <c r="F1437" s="217" t="s">
        <v>1835</v>
      </c>
      <c r="G1437" s="218" t="s">
        <v>170</v>
      </c>
      <c r="H1437" s="219">
        <v>4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</v>
      </c>
      <c r="R1437" s="225">
        <f>Q1437*H1437</f>
        <v>0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277</v>
      </c>
      <c r="AT1437" s="227" t="s">
        <v>139</v>
      </c>
      <c r="AU1437" s="227" t="s">
        <v>144</v>
      </c>
      <c r="AY1437" s="17" t="s">
        <v>136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144</v>
      </c>
      <c r="BK1437" s="228">
        <f>ROUND(I1437*H1437,2)</f>
        <v>0</v>
      </c>
      <c r="BL1437" s="17" t="s">
        <v>277</v>
      </c>
      <c r="BM1437" s="227" t="s">
        <v>1836</v>
      </c>
    </row>
    <row r="1438" s="13" customFormat="1">
      <c r="A1438" s="13"/>
      <c r="B1438" s="229"/>
      <c r="C1438" s="230"/>
      <c r="D1438" s="231" t="s">
        <v>146</v>
      </c>
      <c r="E1438" s="232" t="s">
        <v>1</v>
      </c>
      <c r="F1438" s="233" t="s">
        <v>1837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146</v>
      </c>
      <c r="AU1438" s="239" t="s">
        <v>144</v>
      </c>
      <c r="AV1438" s="13" t="s">
        <v>81</v>
      </c>
      <c r="AW1438" s="13" t="s">
        <v>30</v>
      </c>
      <c r="AX1438" s="13" t="s">
        <v>73</v>
      </c>
      <c r="AY1438" s="239" t="s">
        <v>136</v>
      </c>
    </row>
    <row r="1439" s="14" customFormat="1">
      <c r="A1439" s="14"/>
      <c r="B1439" s="240"/>
      <c r="C1439" s="241"/>
      <c r="D1439" s="231" t="s">
        <v>146</v>
      </c>
      <c r="E1439" s="242" t="s">
        <v>1</v>
      </c>
      <c r="F1439" s="243" t="s">
        <v>1838</v>
      </c>
      <c r="G1439" s="241"/>
      <c r="H1439" s="244">
        <v>3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146</v>
      </c>
      <c r="AU1439" s="250" t="s">
        <v>144</v>
      </c>
      <c r="AV1439" s="14" t="s">
        <v>144</v>
      </c>
      <c r="AW1439" s="14" t="s">
        <v>30</v>
      </c>
      <c r="AX1439" s="14" t="s">
        <v>73</v>
      </c>
      <c r="AY1439" s="250" t="s">
        <v>136</v>
      </c>
    </row>
    <row r="1440" s="13" customFormat="1">
      <c r="A1440" s="13"/>
      <c r="B1440" s="229"/>
      <c r="C1440" s="230"/>
      <c r="D1440" s="231" t="s">
        <v>146</v>
      </c>
      <c r="E1440" s="232" t="s">
        <v>1</v>
      </c>
      <c r="F1440" s="233" t="s">
        <v>1839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146</v>
      </c>
      <c r="AU1440" s="239" t="s">
        <v>144</v>
      </c>
      <c r="AV1440" s="13" t="s">
        <v>81</v>
      </c>
      <c r="AW1440" s="13" t="s">
        <v>30</v>
      </c>
      <c r="AX1440" s="13" t="s">
        <v>73</v>
      </c>
      <c r="AY1440" s="239" t="s">
        <v>136</v>
      </c>
    </row>
    <row r="1441" s="14" customFormat="1">
      <c r="A1441" s="14"/>
      <c r="B1441" s="240"/>
      <c r="C1441" s="241"/>
      <c r="D1441" s="231" t="s">
        <v>146</v>
      </c>
      <c r="E1441" s="242" t="s">
        <v>1</v>
      </c>
      <c r="F1441" s="243" t="s">
        <v>81</v>
      </c>
      <c r="G1441" s="241"/>
      <c r="H1441" s="244">
        <v>1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146</v>
      </c>
      <c r="AU1441" s="250" t="s">
        <v>144</v>
      </c>
      <c r="AV1441" s="14" t="s">
        <v>144</v>
      </c>
      <c r="AW1441" s="14" t="s">
        <v>30</v>
      </c>
      <c r="AX1441" s="14" t="s">
        <v>73</v>
      </c>
      <c r="AY1441" s="250" t="s">
        <v>136</v>
      </c>
    </row>
    <row r="1442" s="15" customFormat="1">
      <c r="A1442" s="15"/>
      <c r="B1442" s="251"/>
      <c r="C1442" s="252"/>
      <c r="D1442" s="231" t="s">
        <v>146</v>
      </c>
      <c r="E1442" s="253" t="s">
        <v>1</v>
      </c>
      <c r="F1442" s="254" t="s">
        <v>159</v>
      </c>
      <c r="G1442" s="252"/>
      <c r="H1442" s="255">
        <v>4</v>
      </c>
      <c r="I1442" s="256"/>
      <c r="J1442" s="252"/>
      <c r="K1442" s="252"/>
      <c r="L1442" s="257"/>
      <c r="M1442" s="258"/>
      <c r="N1442" s="259"/>
      <c r="O1442" s="259"/>
      <c r="P1442" s="259"/>
      <c r="Q1442" s="259"/>
      <c r="R1442" s="259"/>
      <c r="S1442" s="259"/>
      <c r="T1442" s="260"/>
      <c r="U1442" s="15"/>
      <c r="V1442" s="15"/>
      <c r="W1442" s="15"/>
      <c r="X1442" s="15"/>
      <c r="Y1442" s="15"/>
      <c r="Z1442" s="15"/>
      <c r="AA1442" s="15"/>
      <c r="AB1442" s="15"/>
      <c r="AC1442" s="15"/>
      <c r="AD1442" s="15"/>
      <c r="AE1442" s="15"/>
      <c r="AT1442" s="261" t="s">
        <v>146</v>
      </c>
      <c r="AU1442" s="261" t="s">
        <v>144</v>
      </c>
      <c r="AV1442" s="15" t="s">
        <v>143</v>
      </c>
      <c r="AW1442" s="15" t="s">
        <v>30</v>
      </c>
      <c r="AX1442" s="15" t="s">
        <v>81</v>
      </c>
      <c r="AY1442" s="261" t="s">
        <v>136</v>
      </c>
    </row>
    <row r="1443" s="2" customFormat="1" ht="16.5" customHeight="1">
      <c r="A1443" s="38"/>
      <c r="B1443" s="39"/>
      <c r="C1443" s="215" t="s">
        <v>1840</v>
      </c>
      <c r="D1443" s="215" t="s">
        <v>139</v>
      </c>
      <c r="E1443" s="216" t="s">
        <v>1841</v>
      </c>
      <c r="F1443" s="217" t="s">
        <v>1842</v>
      </c>
      <c r="G1443" s="218" t="s">
        <v>170</v>
      </c>
      <c r="H1443" s="219">
        <v>1</v>
      </c>
      <c r="I1443" s="220"/>
      <c r="J1443" s="221">
        <f>ROUND(I1443*H1443,2)</f>
        <v>0</v>
      </c>
      <c r="K1443" s="222"/>
      <c r="L1443" s="44"/>
      <c r="M1443" s="223" t="s">
        <v>1</v>
      </c>
      <c r="N1443" s="224" t="s">
        <v>39</v>
      </c>
      <c r="O1443" s="91"/>
      <c r="P1443" s="225">
        <f>O1443*H1443</f>
        <v>0</v>
      </c>
      <c r="Q1443" s="225">
        <v>0</v>
      </c>
      <c r="R1443" s="225">
        <f>Q1443*H1443</f>
        <v>0</v>
      </c>
      <c r="S1443" s="225">
        <v>0</v>
      </c>
      <c r="T1443" s="226">
        <f>S1443*H1443</f>
        <v>0</v>
      </c>
      <c r="U1443" s="38"/>
      <c r="V1443" s="38"/>
      <c r="W1443" s="38"/>
      <c r="X1443" s="38"/>
      <c r="Y1443" s="38"/>
      <c r="Z1443" s="38"/>
      <c r="AA1443" s="38"/>
      <c r="AB1443" s="38"/>
      <c r="AC1443" s="38"/>
      <c r="AD1443" s="38"/>
      <c r="AE1443" s="38"/>
      <c r="AR1443" s="227" t="s">
        <v>277</v>
      </c>
      <c r="AT1443" s="227" t="s">
        <v>139</v>
      </c>
      <c r="AU1443" s="227" t="s">
        <v>144</v>
      </c>
      <c r="AY1443" s="17" t="s">
        <v>136</v>
      </c>
      <c r="BE1443" s="228">
        <f>IF(N1443="základní",J1443,0)</f>
        <v>0</v>
      </c>
      <c r="BF1443" s="228">
        <f>IF(N1443="snížená",J1443,0)</f>
        <v>0</v>
      </c>
      <c r="BG1443" s="228">
        <f>IF(N1443="zákl. přenesená",J1443,0)</f>
        <v>0</v>
      </c>
      <c r="BH1443" s="228">
        <f>IF(N1443="sníž. přenesená",J1443,0)</f>
        <v>0</v>
      </c>
      <c r="BI1443" s="228">
        <f>IF(N1443="nulová",J1443,0)</f>
        <v>0</v>
      </c>
      <c r="BJ1443" s="17" t="s">
        <v>144</v>
      </c>
      <c r="BK1443" s="228">
        <f>ROUND(I1443*H1443,2)</f>
        <v>0</v>
      </c>
      <c r="BL1443" s="17" t="s">
        <v>277</v>
      </c>
      <c r="BM1443" s="227" t="s">
        <v>1843</v>
      </c>
    </row>
    <row r="1444" s="13" customFormat="1">
      <c r="A1444" s="13"/>
      <c r="B1444" s="229"/>
      <c r="C1444" s="230"/>
      <c r="D1444" s="231" t="s">
        <v>146</v>
      </c>
      <c r="E1444" s="232" t="s">
        <v>1</v>
      </c>
      <c r="F1444" s="233" t="s">
        <v>398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146</v>
      </c>
      <c r="AU1444" s="239" t="s">
        <v>144</v>
      </c>
      <c r="AV1444" s="13" t="s">
        <v>81</v>
      </c>
      <c r="AW1444" s="13" t="s">
        <v>30</v>
      </c>
      <c r="AX1444" s="13" t="s">
        <v>73</v>
      </c>
      <c r="AY1444" s="239" t="s">
        <v>136</v>
      </c>
    </row>
    <row r="1445" s="14" customFormat="1">
      <c r="A1445" s="14"/>
      <c r="B1445" s="240"/>
      <c r="C1445" s="241"/>
      <c r="D1445" s="231" t="s">
        <v>146</v>
      </c>
      <c r="E1445" s="242" t="s">
        <v>1</v>
      </c>
      <c r="F1445" s="243" t="s">
        <v>81</v>
      </c>
      <c r="G1445" s="241"/>
      <c r="H1445" s="244">
        <v>1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146</v>
      </c>
      <c r="AU1445" s="250" t="s">
        <v>144</v>
      </c>
      <c r="AV1445" s="14" t="s">
        <v>144</v>
      </c>
      <c r="AW1445" s="14" t="s">
        <v>30</v>
      </c>
      <c r="AX1445" s="14" t="s">
        <v>81</v>
      </c>
      <c r="AY1445" s="250" t="s">
        <v>136</v>
      </c>
    </row>
    <row r="1446" s="2" customFormat="1" ht="24.15" customHeight="1">
      <c r="A1446" s="38"/>
      <c r="B1446" s="39"/>
      <c r="C1446" s="215" t="s">
        <v>1844</v>
      </c>
      <c r="D1446" s="215" t="s">
        <v>139</v>
      </c>
      <c r="E1446" s="216" t="s">
        <v>1845</v>
      </c>
      <c r="F1446" s="217" t="s">
        <v>1846</v>
      </c>
      <c r="G1446" s="218" t="s">
        <v>176</v>
      </c>
      <c r="H1446" s="219">
        <v>15.281000000000001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5.0000000000000002E-05</v>
      </c>
      <c r="R1446" s="225">
        <f>Q1446*H1446</f>
        <v>0.00076405000000000006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277</v>
      </c>
      <c r="AT1446" s="227" t="s">
        <v>139</v>
      </c>
      <c r="AU1446" s="227" t="s">
        <v>144</v>
      </c>
      <c r="AY1446" s="17" t="s">
        <v>136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144</v>
      </c>
      <c r="BK1446" s="228">
        <f>ROUND(I1446*H1446,2)</f>
        <v>0</v>
      </c>
      <c r="BL1446" s="17" t="s">
        <v>277</v>
      </c>
      <c r="BM1446" s="227" t="s">
        <v>1847</v>
      </c>
    </row>
    <row r="1447" s="13" customFormat="1">
      <c r="A1447" s="13"/>
      <c r="B1447" s="229"/>
      <c r="C1447" s="230"/>
      <c r="D1447" s="231" t="s">
        <v>146</v>
      </c>
      <c r="E1447" s="232" t="s">
        <v>1</v>
      </c>
      <c r="F1447" s="233" t="s">
        <v>524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146</v>
      </c>
      <c r="AU1447" s="239" t="s">
        <v>144</v>
      </c>
      <c r="AV1447" s="13" t="s">
        <v>81</v>
      </c>
      <c r="AW1447" s="13" t="s">
        <v>30</v>
      </c>
      <c r="AX1447" s="13" t="s">
        <v>73</v>
      </c>
      <c r="AY1447" s="239" t="s">
        <v>136</v>
      </c>
    </row>
    <row r="1448" s="14" customFormat="1">
      <c r="A1448" s="14"/>
      <c r="B1448" s="240"/>
      <c r="C1448" s="241"/>
      <c r="D1448" s="231" t="s">
        <v>146</v>
      </c>
      <c r="E1448" s="242" t="s">
        <v>1</v>
      </c>
      <c r="F1448" s="243" t="s">
        <v>1777</v>
      </c>
      <c r="G1448" s="241"/>
      <c r="H1448" s="244">
        <v>15.281000000000001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146</v>
      </c>
      <c r="AU1448" s="250" t="s">
        <v>144</v>
      </c>
      <c r="AV1448" s="14" t="s">
        <v>144</v>
      </c>
      <c r="AW1448" s="14" t="s">
        <v>30</v>
      </c>
      <c r="AX1448" s="14" t="s">
        <v>73</v>
      </c>
      <c r="AY1448" s="250" t="s">
        <v>136</v>
      </c>
    </row>
    <row r="1449" s="15" customFormat="1">
      <c r="A1449" s="15"/>
      <c r="B1449" s="251"/>
      <c r="C1449" s="252"/>
      <c r="D1449" s="231" t="s">
        <v>146</v>
      </c>
      <c r="E1449" s="253" t="s">
        <v>1</v>
      </c>
      <c r="F1449" s="254" t="s">
        <v>159</v>
      </c>
      <c r="G1449" s="252"/>
      <c r="H1449" s="255">
        <v>15.281000000000001</v>
      </c>
      <c r="I1449" s="256"/>
      <c r="J1449" s="252"/>
      <c r="K1449" s="252"/>
      <c r="L1449" s="257"/>
      <c r="M1449" s="258"/>
      <c r="N1449" s="259"/>
      <c r="O1449" s="259"/>
      <c r="P1449" s="259"/>
      <c r="Q1449" s="259"/>
      <c r="R1449" s="259"/>
      <c r="S1449" s="259"/>
      <c r="T1449" s="260"/>
      <c r="U1449" s="15"/>
      <c r="V1449" s="15"/>
      <c r="W1449" s="15"/>
      <c r="X1449" s="15"/>
      <c r="Y1449" s="15"/>
      <c r="Z1449" s="15"/>
      <c r="AA1449" s="15"/>
      <c r="AB1449" s="15"/>
      <c r="AC1449" s="15"/>
      <c r="AD1449" s="15"/>
      <c r="AE1449" s="15"/>
      <c r="AT1449" s="261" t="s">
        <v>146</v>
      </c>
      <c r="AU1449" s="261" t="s">
        <v>144</v>
      </c>
      <c r="AV1449" s="15" t="s">
        <v>143</v>
      </c>
      <c r="AW1449" s="15" t="s">
        <v>30</v>
      </c>
      <c r="AX1449" s="15" t="s">
        <v>81</v>
      </c>
      <c r="AY1449" s="261" t="s">
        <v>136</v>
      </c>
    </row>
    <row r="1450" s="2" customFormat="1" ht="24.15" customHeight="1">
      <c r="A1450" s="38"/>
      <c r="B1450" s="39"/>
      <c r="C1450" s="215" t="s">
        <v>1848</v>
      </c>
      <c r="D1450" s="215" t="s">
        <v>139</v>
      </c>
      <c r="E1450" s="216" t="s">
        <v>1849</v>
      </c>
      <c r="F1450" s="217" t="s">
        <v>1850</v>
      </c>
      <c r="G1450" s="218" t="s">
        <v>191</v>
      </c>
      <c r="H1450" s="219">
        <v>3.02</v>
      </c>
      <c r="I1450" s="220"/>
      <c r="J1450" s="221">
        <f>ROUND(I1450*H1450,2)</f>
        <v>0</v>
      </c>
      <c r="K1450" s="222"/>
      <c r="L1450" s="44"/>
      <c r="M1450" s="223" t="s">
        <v>1</v>
      </c>
      <c r="N1450" s="224" t="s">
        <v>39</v>
      </c>
      <c r="O1450" s="91"/>
      <c r="P1450" s="225">
        <f>O1450*H1450</f>
        <v>0</v>
      </c>
      <c r="Q1450" s="225">
        <v>0.002</v>
      </c>
      <c r="R1450" s="225">
        <f>Q1450*H1450</f>
        <v>0.0060400000000000002</v>
      </c>
      <c r="S1450" s="225">
        <v>0</v>
      </c>
      <c r="T1450" s="226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27" t="s">
        <v>277</v>
      </c>
      <c r="AT1450" s="227" t="s">
        <v>139</v>
      </c>
      <c r="AU1450" s="227" t="s">
        <v>144</v>
      </c>
      <c r="AY1450" s="17" t="s">
        <v>136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17" t="s">
        <v>144</v>
      </c>
      <c r="BK1450" s="228">
        <f>ROUND(I1450*H1450,2)</f>
        <v>0</v>
      </c>
      <c r="BL1450" s="17" t="s">
        <v>277</v>
      </c>
      <c r="BM1450" s="227" t="s">
        <v>1851</v>
      </c>
    </row>
    <row r="1451" s="14" customFormat="1">
      <c r="A1451" s="14"/>
      <c r="B1451" s="240"/>
      <c r="C1451" s="241"/>
      <c r="D1451" s="231" t="s">
        <v>146</v>
      </c>
      <c r="E1451" s="242" t="s">
        <v>1</v>
      </c>
      <c r="F1451" s="243" t="s">
        <v>1852</v>
      </c>
      <c r="G1451" s="241"/>
      <c r="H1451" s="244">
        <v>3.02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146</v>
      </c>
      <c r="AU1451" s="250" t="s">
        <v>144</v>
      </c>
      <c r="AV1451" s="14" t="s">
        <v>144</v>
      </c>
      <c r="AW1451" s="14" t="s">
        <v>30</v>
      </c>
      <c r="AX1451" s="14" t="s">
        <v>81</v>
      </c>
      <c r="AY1451" s="250" t="s">
        <v>136</v>
      </c>
    </row>
    <row r="1452" s="2" customFormat="1" ht="24.15" customHeight="1">
      <c r="A1452" s="38"/>
      <c r="B1452" s="39"/>
      <c r="C1452" s="215" t="s">
        <v>1853</v>
      </c>
      <c r="D1452" s="215" t="s">
        <v>139</v>
      </c>
      <c r="E1452" s="216" t="s">
        <v>1854</v>
      </c>
      <c r="F1452" s="217" t="s">
        <v>1855</v>
      </c>
      <c r="G1452" s="218" t="s">
        <v>151</v>
      </c>
      <c r="H1452" s="219">
        <v>0.55100000000000005</v>
      </c>
      <c r="I1452" s="220"/>
      <c r="J1452" s="221">
        <f>ROUND(I1452*H1452,2)</f>
        <v>0</v>
      </c>
      <c r="K1452" s="222"/>
      <c r="L1452" s="44"/>
      <c r="M1452" s="223" t="s">
        <v>1</v>
      </c>
      <c r="N1452" s="224" t="s">
        <v>39</v>
      </c>
      <c r="O1452" s="91"/>
      <c r="P1452" s="225">
        <f>O1452*H1452</f>
        <v>0</v>
      </c>
      <c r="Q1452" s="225">
        <v>0</v>
      </c>
      <c r="R1452" s="225">
        <f>Q1452*H1452</f>
        <v>0</v>
      </c>
      <c r="S1452" s="225">
        <v>0</v>
      </c>
      <c r="T1452" s="226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7" t="s">
        <v>277</v>
      </c>
      <c r="AT1452" s="227" t="s">
        <v>139</v>
      </c>
      <c r="AU1452" s="227" t="s">
        <v>144</v>
      </c>
      <c r="AY1452" s="17" t="s">
        <v>136</v>
      </c>
      <c r="BE1452" s="228">
        <f>IF(N1452="základní",J1452,0)</f>
        <v>0</v>
      </c>
      <c r="BF1452" s="228">
        <f>IF(N1452="snížená",J1452,0)</f>
        <v>0</v>
      </c>
      <c r="BG1452" s="228">
        <f>IF(N1452="zákl. přenesená",J1452,0)</f>
        <v>0</v>
      </c>
      <c r="BH1452" s="228">
        <f>IF(N1452="sníž. přenesená",J1452,0)</f>
        <v>0</v>
      </c>
      <c r="BI1452" s="228">
        <f>IF(N1452="nulová",J1452,0)</f>
        <v>0</v>
      </c>
      <c r="BJ1452" s="17" t="s">
        <v>144</v>
      </c>
      <c r="BK1452" s="228">
        <f>ROUND(I1452*H1452,2)</f>
        <v>0</v>
      </c>
      <c r="BL1452" s="17" t="s">
        <v>277</v>
      </c>
      <c r="BM1452" s="227" t="s">
        <v>1856</v>
      </c>
    </row>
    <row r="1453" s="2" customFormat="1" ht="33" customHeight="1">
      <c r="A1453" s="38"/>
      <c r="B1453" s="39"/>
      <c r="C1453" s="215" t="s">
        <v>1857</v>
      </c>
      <c r="D1453" s="215" t="s">
        <v>139</v>
      </c>
      <c r="E1453" s="216" t="s">
        <v>1858</v>
      </c>
      <c r="F1453" s="217" t="s">
        <v>1859</v>
      </c>
      <c r="G1453" s="218" t="s">
        <v>151</v>
      </c>
      <c r="H1453" s="219">
        <v>1.653</v>
      </c>
      <c r="I1453" s="220"/>
      <c r="J1453" s="221">
        <f>ROUND(I1453*H1453,2)</f>
        <v>0</v>
      </c>
      <c r="K1453" s="222"/>
      <c r="L1453" s="44"/>
      <c r="M1453" s="223" t="s">
        <v>1</v>
      </c>
      <c r="N1453" s="224" t="s">
        <v>39</v>
      </c>
      <c r="O1453" s="91"/>
      <c r="P1453" s="225">
        <f>O1453*H1453</f>
        <v>0</v>
      </c>
      <c r="Q1453" s="225">
        <v>0</v>
      </c>
      <c r="R1453" s="225">
        <f>Q1453*H1453</f>
        <v>0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277</v>
      </c>
      <c r="AT1453" s="227" t="s">
        <v>139</v>
      </c>
      <c r="AU1453" s="227" t="s">
        <v>144</v>
      </c>
      <c r="AY1453" s="17" t="s">
        <v>136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144</v>
      </c>
      <c r="BK1453" s="228">
        <f>ROUND(I1453*H1453,2)</f>
        <v>0</v>
      </c>
      <c r="BL1453" s="17" t="s">
        <v>277</v>
      </c>
      <c r="BM1453" s="227" t="s">
        <v>1860</v>
      </c>
    </row>
    <row r="1454" s="14" customFormat="1">
      <c r="A1454" s="14"/>
      <c r="B1454" s="240"/>
      <c r="C1454" s="241"/>
      <c r="D1454" s="231" t="s">
        <v>146</v>
      </c>
      <c r="E1454" s="241"/>
      <c r="F1454" s="243" t="s">
        <v>1861</v>
      </c>
      <c r="G1454" s="241"/>
      <c r="H1454" s="244">
        <v>1.653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146</v>
      </c>
      <c r="AU1454" s="250" t="s">
        <v>144</v>
      </c>
      <c r="AV1454" s="14" t="s">
        <v>144</v>
      </c>
      <c r="AW1454" s="14" t="s">
        <v>4</v>
      </c>
      <c r="AX1454" s="14" t="s">
        <v>81</v>
      </c>
      <c r="AY1454" s="250" t="s">
        <v>136</v>
      </c>
    </row>
    <row r="1455" s="12" customFormat="1" ht="22.8" customHeight="1">
      <c r="A1455" s="12"/>
      <c r="B1455" s="199"/>
      <c r="C1455" s="200"/>
      <c r="D1455" s="201" t="s">
        <v>72</v>
      </c>
      <c r="E1455" s="213" t="s">
        <v>1862</v>
      </c>
      <c r="F1455" s="213" t="s">
        <v>1863</v>
      </c>
      <c r="G1455" s="200"/>
      <c r="H1455" s="200"/>
      <c r="I1455" s="203"/>
      <c r="J1455" s="214">
        <f>BK1455</f>
        <v>0</v>
      </c>
      <c r="K1455" s="200"/>
      <c r="L1455" s="205"/>
      <c r="M1455" s="206"/>
      <c r="N1455" s="207"/>
      <c r="O1455" s="207"/>
      <c r="P1455" s="208">
        <f>SUM(P1456:P1641)</f>
        <v>0</v>
      </c>
      <c r="Q1455" s="207"/>
      <c r="R1455" s="208">
        <f>SUM(R1456:R1641)</f>
        <v>0.011815179999999998</v>
      </c>
      <c r="S1455" s="207"/>
      <c r="T1455" s="209">
        <f>SUM(T1456:T1641)</f>
        <v>0</v>
      </c>
      <c r="U1455" s="12"/>
      <c r="V1455" s="12"/>
      <c r="W1455" s="12"/>
      <c r="X1455" s="12"/>
      <c r="Y1455" s="12"/>
      <c r="Z1455" s="12"/>
      <c r="AA1455" s="12"/>
      <c r="AB1455" s="12"/>
      <c r="AC1455" s="12"/>
      <c r="AD1455" s="12"/>
      <c r="AE1455" s="12"/>
      <c r="AR1455" s="210" t="s">
        <v>144</v>
      </c>
      <c r="AT1455" s="211" t="s">
        <v>72</v>
      </c>
      <c r="AU1455" s="211" t="s">
        <v>81</v>
      </c>
      <c r="AY1455" s="210" t="s">
        <v>136</v>
      </c>
      <c r="BK1455" s="212">
        <f>SUM(BK1456:BK1641)</f>
        <v>0</v>
      </c>
    </row>
    <row r="1456" s="2" customFormat="1" ht="24.15" customHeight="1">
      <c r="A1456" s="38"/>
      <c r="B1456" s="39"/>
      <c r="C1456" s="215" t="s">
        <v>1864</v>
      </c>
      <c r="D1456" s="215" t="s">
        <v>139</v>
      </c>
      <c r="E1456" s="216" t="s">
        <v>1865</v>
      </c>
      <c r="F1456" s="217" t="s">
        <v>1866</v>
      </c>
      <c r="G1456" s="218" t="s">
        <v>176</v>
      </c>
      <c r="H1456" s="219">
        <v>1.6000000000000001</v>
      </c>
      <c r="I1456" s="220"/>
      <c r="J1456" s="221">
        <f>ROUND(I1456*H1456,2)</f>
        <v>0</v>
      </c>
      <c r="K1456" s="222"/>
      <c r="L1456" s="44"/>
      <c r="M1456" s="223" t="s">
        <v>1</v>
      </c>
      <c r="N1456" s="224" t="s">
        <v>39</v>
      </c>
      <c r="O1456" s="91"/>
      <c r="P1456" s="225">
        <f>O1456*H1456</f>
        <v>0</v>
      </c>
      <c r="Q1456" s="225">
        <v>0</v>
      </c>
      <c r="R1456" s="225">
        <f>Q1456*H1456</f>
        <v>0</v>
      </c>
      <c r="S1456" s="225">
        <v>0</v>
      </c>
      <c r="T1456" s="226">
        <f>S1456*H1456</f>
        <v>0</v>
      </c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R1456" s="227" t="s">
        <v>277</v>
      </c>
      <c r="AT1456" s="227" t="s">
        <v>139</v>
      </c>
      <c r="AU1456" s="227" t="s">
        <v>144</v>
      </c>
      <c r="AY1456" s="17" t="s">
        <v>136</v>
      </c>
      <c r="BE1456" s="228">
        <f>IF(N1456="základní",J1456,0)</f>
        <v>0</v>
      </c>
      <c r="BF1456" s="228">
        <f>IF(N1456="snížená",J1456,0)</f>
        <v>0</v>
      </c>
      <c r="BG1456" s="228">
        <f>IF(N1456="zákl. přenesená",J1456,0)</f>
        <v>0</v>
      </c>
      <c r="BH1456" s="228">
        <f>IF(N1456="sníž. přenesená",J1456,0)</f>
        <v>0</v>
      </c>
      <c r="BI1456" s="228">
        <f>IF(N1456="nulová",J1456,0)</f>
        <v>0</v>
      </c>
      <c r="BJ1456" s="17" t="s">
        <v>144</v>
      </c>
      <c r="BK1456" s="228">
        <f>ROUND(I1456*H1456,2)</f>
        <v>0</v>
      </c>
      <c r="BL1456" s="17" t="s">
        <v>277</v>
      </c>
      <c r="BM1456" s="227" t="s">
        <v>1867</v>
      </c>
    </row>
    <row r="1457" s="13" customFormat="1">
      <c r="A1457" s="13"/>
      <c r="B1457" s="229"/>
      <c r="C1457" s="230"/>
      <c r="D1457" s="231" t="s">
        <v>146</v>
      </c>
      <c r="E1457" s="232" t="s">
        <v>1</v>
      </c>
      <c r="F1457" s="233" t="s">
        <v>1517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146</v>
      </c>
      <c r="AU1457" s="239" t="s">
        <v>144</v>
      </c>
      <c r="AV1457" s="13" t="s">
        <v>81</v>
      </c>
      <c r="AW1457" s="13" t="s">
        <v>30</v>
      </c>
      <c r="AX1457" s="13" t="s">
        <v>73</v>
      </c>
      <c r="AY1457" s="239" t="s">
        <v>136</v>
      </c>
    </row>
    <row r="1458" s="14" customFormat="1">
      <c r="A1458" s="14"/>
      <c r="B1458" s="240"/>
      <c r="C1458" s="241"/>
      <c r="D1458" s="231" t="s">
        <v>146</v>
      </c>
      <c r="E1458" s="242" t="s">
        <v>1</v>
      </c>
      <c r="F1458" s="243" t="s">
        <v>1868</v>
      </c>
      <c r="G1458" s="241"/>
      <c r="H1458" s="244">
        <v>1.6000000000000001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146</v>
      </c>
      <c r="AU1458" s="250" t="s">
        <v>144</v>
      </c>
      <c r="AV1458" s="14" t="s">
        <v>144</v>
      </c>
      <c r="AW1458" s="14" t="s">
        <v>30</v>
      </c>
      <c r="AX1458" s="14" t="s">
        <v>73</v>
      </c>
      <c r="AY1458" s="250" t="s">
        <v>136</v>
      </c>
    </row>
    <row r="1459" s="15" customFormat="1">
      <c r="A1459" s="15"/>
      <c r="B1459" s="251"/>
      <c r="C1459" s="252"/>
      <c r="D1459" s="231" t="s">
        <v>146</v>
      </c>
      <c r="E1459" s="253" t="s">
        <v>1</v>
      </c>
      <c r="F1459" s="254" t="s">
        <v>159</v>
      </c>
      <c r="G1459" s="252"/>
      <c r="H1459" s="255">
        <v>1.6000000000000001</v>
      </c>
      <c r="I1459" s="256"/>
      <c r="J1459" s="252"/>
      <c r="K1459" s="252"/>
      <c r="L1459" s="257"/>
      <c r="M1459" s="258"/>
      <c r="N1459" s="259"/>
      <c r="O1459" s="259"/>
      <c r="P1459" s="259"/>
      <c r="Q1459" s="259"/>
      <c r="R1459" s="259"/>
      <c r="S1459" s="259"/>
      <c r="T1459" s="260"/>
      <c r="U1459" s="15"/>
      <c r="V1459" s="15"/>
      <c r="W1459" s="15"/>
      <c r="X1459" s="15"/>
      <c r="Y1459" s="15"/>
      <c r="Z1459" s="15"/>
      <c r="AA1459" s="15"/>
      <c r="AB1459" s="15"/>
      <c r="AC1459" s="15"/>
      <c r="AD1459" s="15"/>
      <c r="AE1459" s="15"/>
      <c r="AT1459" s="261" t="s">
        <v>146</v>
      </c>
      <c r="AU1459" s="261" t="s">
        <v>144</v>
      </c>
      <c r="AV1459" s="15" t="s">
        <v>143</v>
      </c>
      <c r="AW1459" s="15" t="s">
        <v>30</v>
      </c>
      <c r="AX1459" s="15" t="s">
        <v>81</v>
      </c>
      <c r="AY1459" s="261" t="s">
        <v>136</v>
      </c>
    </row>
    <row r="1460" s="2" customFormat="1" ht="24.15" customHeight="1">
      <c r="A1460" s="38"/>
      <c r="B1460" s="39"/>
      <c r="C1460" s="215" t="s">
        <v>1869</v>
      </c>
      <c r="D1460" s="215" t="s">
        <v>139</v>
      </c>
      <c r="E1460" s="216" t="s">
        <v>1870</v>
      </c>
      <c r="F1460" s="217" t="s">
        <v>1871</v>
      </c>
      <c r="G1460" s="218" t="s">
        <v>176</v>
      </c>
      <c r="H1460" s="219">
        <v>3.3919999999999999</v>
      </c>
      <c r="I1460" s="220"/>
      <c r="J1460" s="221">
        <f>ROUND(I1460*H1460,2)</f>
        <v>0</v>
      </c>
      <c r="K1460" s="222"/>
      <c r="L1460" s="44"/>
      <c r="M1460" s="223" t="s">
        <v>1</v>
      </c>
      <c r="N1460" s="224" t="s">
        <v>39</v>
      </c>
      <c r="O1460" s="91"/>
      <c r="P1460" s="225">
        <f>O1460*H1460</f>
        <v>0</v>
      </c>
      <c r="Q1460" s="225">
        <v>6.0000000000000002E-05</v>
      </c>
      <c r="R1460" s="225">
        <f>Q1460*H1460</f>
        <v>0.00020352</v>
      </c>
      <c r="S1460" s="225">
        <v>0</v>
      </c>
      <c r="T1460" s="226">
        <f>S1460*H1460</f>
        <v>0</v>
      </c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R1460" s="227" t="s">
        <v>277</v>
      </c>
      <c r="AT1460" s="227" t="s">
        <v>139</v>
      </c>
      <c r="AU1460" s="227" t="s">
        <v>144</v>
      </c>
      <c r="AY1460" s="17" t="s">
        <v>136</v>
      </c>
      <c r="BE1460" s="228">
        <f>IF(N1460="základní",J1460,0)</f>
        <v>0</v>
      </c>
      <c r="BF1460" s="228">
        <f>IF(N1460="snížená",J1460,0)</f>
        <v>0</v>
      </c>
      <c r="BG1460" s="228">
        <f>IF(N1460="zákl. přenesená",J1460,0)</f>
        <v>0</v>
      </c>
      <c r="BH1460" s="228">
        <f>IF(N1460="sníž. přenesená",J1460,0)</f>
        <v>0</v>
      </c>
      <c r="BI1460" s="228">
        <f>IF(N1460="nulová",J1460,0)</f>
        <v>0</v>
      </c>
      <c r="BJ1460" s="17" t="s">
        <v>144</v>
      </c>
      <c r="BK1460" s="228">
        <f>ROUND(I1460*H1460,2)</f>
        <v>0</v>
      </c>
      <c r="BL1460" s="17" t="s">
        <v>277</v>
      </c>
      <c r="BM1460" s="227" t="s">
        <v>1872</v>
      </c>
    </row>
    <row r="1461" s="13" customFormat="1">
      <c r="A1461" s="13"/>
      <c r="B1461" s="229"/>
      <c r="C1461" s="230"/>
      <c r="D1461" s="231" t="s">
        <v>146</v>
      </c>
      <c r="E1461" s="232" t="s">
        <v>1</v>
      </c>
      <c r="F1461" s="233" t="s">
        <v>1873</v>
      </c>
      <c r="G1461" s="230"/>
      <c r="H1461" s="232" t="s">
        <v>1</v>
      </c>
      <c r="I1461" s="234"/>
      <c r="J1461" s="230"/>
      <c r="K1461" s="230"/>
      <c r="L1461" s="235"/>
      <c r="M1461" s="236"/>
      <c r="N1461" s="237"/>
      <c r="O1461" s="237"/>
      <c r="P1461" s="237"/>
      <c r="Q1461" s="237"/>
      <c r="R1461" s="237"/>
      <c r="S1461" s="237"/>
      <c r="T1461" s="23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39" t="s">
        <v>146</v>
      </c>
      <c r="AU1461" s="239" t="s">
        <v>144</v>
      </c>
      <c r="AV1461" s="13" t="s">
        <v>81</v>
      </c>
      <c r="AW1461" s="13" t="s">
        <v>30</v>
      </c>
      <c r="AX1461" s="13" t="s">
        <v>73</v>
      </c>
      <c r="AY1461" s="239" t="s">
        <v>136</v>
      </c>
    </row>
    <row r="1462" s="13" customFormat="1">
      <c r="A1462" s="13"/>
      <c r="B1462" s="229"/>
      <c r="C1462" s="230"/>
      <c r="D1462" s="231" t="s">
        <v>146</v>
      </c>
      <c r="E1462" s="232" t="s">
        <v>1</v>
      </c>
      <c r="F1462" s="233" t="s">
        <v>1517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146</v>
      </c>
      <c r="AU1462" s="239" t="s">
        <v>144</v>
      </c>
      <c r="AV1462" s="13" t="s">
        <v>81</v>
      </c>
      <c r="AW1462" s="13" t="s">
        <v>30</v>
      </c>
      <c r="AX1462" s="13" t="s">
        <v>73</v>
      </c>
      <c r="AY1462" s="239" t="s">
        <v>136</v>
      </c>
    </row>
    <row r="1463" s="14" customFormat="1">
      <c r="A1463" s="14"/>
      <c r="B1463" s="240"/>
      <c r="C1463" s="241"/>
      <c r="D1463" s="231" t="s">
        <v>146</v>
      </c>
      <c r="E1463" s="242" t="s">
        <v>1</v>
      </c>
      <c r="F1463" s="243" t="s">
        <v>1874</v>
      </c>
      <c r="G1463" s="241"/>
      <c r="H1463" s="244">
        <v>3.3919999999999999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146</v>
      </c>
      <c r="AU1463" s="250" t="s">
        <v>144</v>
      </c>
      <c r="AV1463" s="14" t="s">
        <v>144</v>
      </c>
      <c r="AW1463" s="14" t="s">
        <v>30</v>
      </c>
      <c r="AX1463" s="14" t="s">
        <v>73</v>
      </c>
      <c r="AY1463" s="250" t="s">
        <v>136</v>
      </c>
    </row>
    <row r="1464" s="15" customFormat="1">
      <c r="A1464" s="15"/>
      <c r="B1464" s="251"/>
      <c r="C1464" s="252"/>
      <c r="D1464" s="231" t="s">
        <v>146</v>
      </c>
      <c r="E1464" s="253" t="s">
        <v>1</v>
      </c>
      <c r="F1464" s="254" t="s">
        <v>159</v>
      </c>
      <c r="G1464" s="252"/>
      <c r="H1464" s="255">
        <v>3.3919999999999999</v>
      </c>
      <c r="I1464" s="256"/>
      <c r="J1464" s="252"/>
      <c r="K1464" s="252"/>
      <c r="L1464" s="257"/>
      <c r="M1464" s="258"/>
      <c r="N1464" s="259"/>
      <c r="O1464" s="259"/>
      <c r="P1464" s="259"/>
      <c r="Q1464" s="259"/>
      <c r="R1464" s="259"/>
      <c r="S1464" s="259"/>
      <c r="T1464" s="260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61" t="s">
        <v>146</v>
      </c>
      <c r="AU1464" s="261" t="s">
        <v>144</v>
      </c>
      <c r="AV1464" s="15" t="s">
        <v>143</v>
      </c>
      <c r="AW1464" s="15" t="s">
        <v>30</v>
      </c>
      <c r="AX1464" s="15" t="s">
        <v>81</v>
      </c>
      <c r="AY1464" s="261" t="s">
        <v>136</v>
      </c>
    </row>
    <row r="1465" s="2" customFormat="1" ht="24.15" customHeight="1">
      <c r="A1465" s="38"/>
      <c r="B1465" s="39"/>
      <c r="C1465" s="215" t="s">
        <v>1875</v>
      </c>
      <c r="D1465" s="215" t="s">
        <v>139</v>
      </c>
      <c r="E1465" s="216" t="s">
        <v>1876</v>
      </c>
      <c r="F1465" s="217" t="s">
        <v>1877</v>
      </c>
      <c r="G1465" s="218" t="s">
        <v>176</v>
      </c>
      <c r="H1465" s="219">
        <v>3.3919999999999999</v>
      </c>
      <c r="I1465" s="220"/>
      <c r="J1465" s="221">
        <f>ROUND(I1465*H1465,2)</f>
        <v>0</v>
      </c>
      <c r="K1465" s="222"/>
      <c r="L1465" s="44"/>
      <c r="M1465" s="223" t="s">
        <v>1</v>
      </c>
      <c r="N1465" s="224" t="s">
        <v>39</v>
      </c>
      <c r="O1465" s="91"/>
      <c r="P1465" s="225">
        <f>O1465*H1465</f>
        <v>0</v>
      </c>
      <c r="Q1465" s="225">
        <v>0.00017000000000000001</v>
      </c>
      <c r="R1465" s="225">
        <f>Q1465*H1465</f>
        <v>0.00057664000000000001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277</v>
      </c>
      <c r="AT1465" s="227" t="s">
        <v>139</v>
      </c>
      <c r="AU1465" s="227" t="s">
        <v>144</v>
      </c>
      <c r="AY1465" s="17" t="s">
        <v>136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144</v>
      </c>
      <c r="BK1465" s="228">
        <f>ROUND(I1465*H1465,2)</f>
        <v>0</v>
      </c>
      <c r="BL1465" s="17" t="s">
        <v>277</v>
      </c>
      <c r="BM1465" s="227" t="s">
        <v>1878</v>
      </c>
    </row>
    <row r="1466" s="13" customFormat="1">
      <c r="A1466" s="13"/>
      <c r="B1466" s="229"/>
      <c r="C1466" s="230"/>
      <c r="D1466" s="231" t="s">
        <v>146</v>
      </c>
      <c r="E1466" s="232" t="s">
        <v>1</v>
      </c>
      <c r="F1466" s="233" t="s">
        <v>1873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146</v>
      </c>
      <c r="AU1466" s="239" t="s">
        <v>144</v>
      </c>
      <c r="AV1466" s="13" t="s">
        <v>81</v>
      </c>
      <c r="AW1466" s="13" t="s">
        <v>30</v>
      </c>
      <c r="AX1466" s="13" t="s">
        <v>73</v>
      </c>
      <c r="AY1466" s="239" t="s">
        <v>136</v>
      </c>
    </row>
    <row r="1467" s="13" customFormat="1">
      <c r="A1467" s="13"/>
      <c r="B1467" s="229"/>
      <c r="C1467" s="230"/>
      <c r="D1467" s="231" t="s">
        <v>146</v>
      </c>
      <c r="E1467" s="232" t="s">
        <v>1</v>
      </c>
      <c r="F1467" s="233" t="s">
        <v>1517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146</v>
      </c>
      <c r="AU1467" s="239" t="s">
        <v>144</v>
      </c>
      <c r="AV1467" s="13" t="s">
        <v>81</v>
      </c>
      <c r="AW1467" s="13" t="s">
        <v>30</v>
      </c>
      <c r="AX1467" s="13" t="s">
        <v>73</v>
      </c>
      <c r="AY1467" s="239" t="s">
        <v>136</v>
      </c>
    </row>
    <row r="1468" s="14" customFormat="1">
      <c r="A1468" s="14"/>
      <c r="B1468" s="240"/>
      <c r="C1468" s="241"/>
      <c r="D1468" s="231" t="s">
        <v>146</v>
      </c>
      <c r="E1468" s="242" t="s">
        <v>1</v>
      </c>
      <c r="F1468" s="243" t="s">
        <v>1874</v>
      </c>
      <c r="G1468" s="241"/>
      <c r="H1468" s="244">
        <v>3.3919999999999999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146</v>
      </c>
      <c r="AU1468" s="250" t="s">
        <v>144</v>
      </c>
      <c r="AV1468" s="14" t="s">
        <v>144</v>
      </c>
      <c r="AW1468" s="14" t="s">
        <v>30</v>
      </c>
      <c r="AX1468" s="14" t="s">
        <v>73</v>
      </c>
      <c r="AY1468" s="250" t="s">
        <v>136</v>
      </c>
    </row>
    <row r="1469" s="15" customFormat="1">
      <c r="A1469" s="15"/>
      <c r="B1469" s="251"/>
      <c r="C1469" s="252"/>
      <c r="D1469" s="231" t="s">
        <v>146</v>
      </c>
      <c r="E1469" s="253" t="s">
        <v>1</v>
      </c>
      <c r="F1469" s="254" t="s">
        <v>159</v>
      </c>
      <c r="G1469" s="252"/>
      <c r="H1469" s="255">
        <v>3.3919999999999999</v>
      </c>
      <c r="I1469" s="256"/>
      <c r="J1469" s="252"/>
      <c r="K1469" s="252"/>
      <c r="L1469" s="257"/>
      <c r="M1469" s="258"/>
      <c r="N1469" s="259"/>
      <c r="O1469" s="259"/>
      <c r="P1469" s="259"/>
      <c r="Q1469" s="259"/>
      <c r="R1469" s="259"/>
      <c r="S1469" s="259"/>
      <c r="T1469" s="260"/>
      <c r="U1469" s="15"/>
      <c r="V1469" s="15"/>
      <c r="W1469" s="15"/>
      <c r="X1469" s="15"/>
      <c r="Y1469" s="15"/>
      <c r="Z1469" s="15"/>
      <c r="AA1469" s="15"/>
      <c r="AB1469" s="15"/>
      <c r="AC1469" s="15"/>
      <c r="AD1469" s="15"/>
      <c r="AE1469" s="15"/>
      <c r="AT1469" s="261" t="s">
        <v>146</v>
      </c>
      <c r="AU1469" s="261" t="s">
        <v>144</v>
      </c>
      <c r="AV1469" s="15" t="s">
        <v>143</v>
      </c>
      <c r="AW1469" s="15" t="s">
        <v>30</v>
      </c>
      <c r="AX1469" s="15" t="s">
        <v>81</v>
      </c>
      <c r="AY1469" s="261" t="s">
        <v>136</v>
      </c>
    </row>
    <row r="1470" s="2" customFormat="1" ht="24.15" customHeight="1">
      <c r="A1470" s="38"/>
      <c r="B1470" s="39"/>
      <c r="C1470" s="215" t="s">
        <v>1879</v>
      </c>
      <c r="D1470" s="215" t="s">
        <v>139</v>
      </c>
      <c r="E1470" s="216" t="s">
        <v>1880</v>
      </c>
      <c r="F1470" s="217" t="s">
        <v>1881</v>
      </c>
      <c r="G1470" s="218" t="s">
        <v>176</v>
      </c>
      <c r="H1470" s="219">
        <v>3.3919999999999999</v>
      </c>
      <c r="I1470" s="220"/>
      <c r="J1470" s="221">
        <f>ROUND(I1470*H1470,2)</f>
        <v>0</v>
      </c>
      <c r="K1470" s="222"/>
      <c r="L1470" s="44"/>
      <c r="M1470" s="223" t="s">
        <v>1</v>
      </c>
      <c r="N1470" s="224" t="s">
        <v>39</v>
      </c>
      <c r="O1470" s="91"/>
      <c r="P1470" s="225">
        <f>O1470*H1470</f>
        <v>0</v>
      </c>
      <c r="Q1470" s="225">
        <v>0.00012999999999999999</v>
      </c>
      <c r="R1470" s="225">
        <f>Q1470*H1470</f>
        <v>0.00044095999999999995</v>
      </c>
      <c r="S1470" s="225">
        <v>0</v>
      </c>
      <c r="T1470" s="226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7" t="s">
        <v>277</v>
      </c>
      <c r="AT1470" s="227" t="s">
        <v>139</v>
      </c>
      <c r="AU1470" s="227" t="s">
        <v>144</v>
      </c>
      <c r="AY1470" s="17" t="s">
        <v>136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17" t="s">
        <v>144</v>
      </c>
      <c r="BK1470" s="228">
        <f>ROUND(I1470*H1470,2)</f>
        <v>0</v>
      </c>
      <c r="BL1470" s="17" t="s">
        <v>277</v>
      </c>
      <c r="BM1470" s="227" t="s">
        <v>1882</v>
      </c>
    </row>
    <row r="1471" s="13" customFormat="1">
      <c r="A1471" s="13"/>
      <c r="B1471" s="229"/>
      <c r="C1471" s="230"/>
      <c r="D1471" s="231" t="s">
        <v>146</v>
      </c>
      <c r="E1471" s="232" t="s">
        <v>1</v>
      </c>
      <c r="F1471" s="233" t="s">
        <v>1873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146</v>
      </c>
      <c r="AU1471" s="239" t="s">
        <v>144</v>
      </c>
      <c r="AV1471" s="13" t="s">
        <v>81</v>
      </c>
      <c r="AW1471" s="13" t="s">
        <v>30</v>
      </c>
      <c r="AX1471" s="13" t="s">
        <v>73</v>
      </c>
      <c r="AY1471" s="239" t="s">
        <v>136</v>
      </c>
    </row>
    <row r="1472" s="13" customFormat="1">
      <c r="A1472" s="13"/>
      <c r="B1472" s="229"/>
      <c r="C1472" s="230"/>
      <c r="D1472" s="231" t="s">
        <v>146</v>
      </c>
      <c r="E1472" s="232" t="s">
        <v>1</v>
      </c>
      <c r="F1472" s="233" t="s">
        <v>1517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146</v>
      </c>
      <c r="AU1472" s="239" t="s">
        <v>144</v>
      </c>
      <c r="AV1472" s="13" t="s">
        <v>81</v>
      </c>
      <c r="AW1472" s="13" t="s">
        <v>30</v>
      </c>
      <c r="AX1472" s="13" t="s">
        <v>73</v>
      </c>
      <c r="AY1472" s="239" t="s">
        <v>136</v>
      </c>
    </row>
    <row r="1473" s="14" customFormat="1">
      <c r="A1473" s="14"/>
      <c r="B1473" s="240"/>
      <c r="C1473" s="241"/>
      <c r="D1473" s="231" t="s">
        <v>146</v>
      </c>
      <c r="E1473" s="242" t="s">
        <v>1</v>
      </c>
      <c r="F1473" s="243" t="s">
        <v>1874</v>
      </c>
      <c r="G1473" s="241"/>
      <c r="H1473" s="244">
        <v>3.3919999999999999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146</v>
      </c>
      <c r="AU1473" s="250" t="s">
        <v>144</v>
      </c>
      <c r="AV1473" s="14" t="s">
        <v>144</v>
      </c>
      <c r="AW1473" s="14" t="s">
        <v>30</v>
      </c>
      <c r="AX1473" s="14" t="s">
        <v>73</v>
      </c>
      <c r="AY1473" s="250" t="s">
        <v>136</v>
      </c>
    </row>
    <row r="1474" s="15" customFormat="1">
      <c r="A1474" s="15"/>
      <c r="B1474" s="251"/>
      <c r="C1474" s="252"/>
      <c r="D1474" s="231" t="s">
        <v>146</v>
      </c>
      <c r="E1474" s="253" t="s">
        <v>1</v>
      </c>
      <c r="F1474" s="254" t="s">
        <v>159</v>
      </c>
      <c r="G1474" s="252"/>
      <c r="H1474" s="255">
        <v>3.3919999999999999</v>
      </c>
      <c r="I1474" s="256"/>
      <c r="J1474" s="252"/>
      <c r="K1474" s="252"/>
      <c r="L1474" s="257"/>
      <c r="M1474" s="258"/>
      <c r="N1474" s="259"/>
      <c r="O1474" s="259"/>
      <c r="P1474" s="259"/>
      <c r="Q1474" s="259"/>
      <c r="R1474" s="259"/>
      <c r="S1474" s="259"/>
      <c r="T1474" s="260"/>
      <c r="U1474" s="15"/>
      <c r="V1474" s="15"/>
      <c r="W1474" s="15"/>
      <c r="X1474" s="15"/>
      <c r="Y1474" s="15"/>
      <c r="Z1474" s="15"/>
      <c r="AA1474" s="15"/>
      <c r="AB1474" s="15"/>
      <c r="AC1474" s="15"/>
      <c r="AD1474" s="15"/>
      <c r="AE1474" s="15"/>
      <c r="AT1474" s="261" t="s">
        <v>146</v>
      </c>
      <c r="AU1474" s="261" t="s">
        <v>144</v>
      </c>
      <c r="AV1474" s="15" t="s">
        <v>143</v>
      </c>
      <c r="AW1474" s="15" t="s">
        <v>30</v>
      </c>
      <c r="AX1474" s="15" t="s">
        <v>81</v>
      </c>
      <c r="AY1474" s="261" t="s">
        <v>136</v>
      </c>
    </row>
    <row r="1475" s="2" customFormat="1" ht="24.15" customHeight="1">
      <c r="A1475" s="38"/>
      <c r="B1475" s="39"/>
      <c r="C1475" s="215" t="s">
        <v>1883</v>
      </c>
      <c r="D1475" s="215" t="s">
        <v>139</v>
      </c>
      <c r="E1475" s="216" t="s">
        <v>1884</v>
      </c>
      <c r="F1475" s="217" t="s">
        <v>1885</v>
      </c>
      <c r="G1475" s="218" t="s">
        <v>176</v>
      </c>
      <c r="H1475" s="219">
        <v>3.3919999999999999</v>
      </c>
      <c r="I1475" s="220"/>
      <c r="J1475" s="221">
        <f>ROUND(I1475*H1475,2)</f>
        <v>0</v>
      </c>
      <c r="K1475" s="222"/>
      <c r="L1475" s="44"/>
      <c r="M1475" s="223" t="s">
        <v>1</v>
      </c>
      <c r="N1475" s="224" t="s">
        <v>39</v>
      </c>
      <c r="O1475" s="91"/>
      <c r="P1475" s="225">
        <f>O1475*H1475</f>
        <v>0</v>
      </c>
      <c r="Q1475" s="225">
        <v>0.00012</v>
      </c>
      <c r="R1475" s="225">
        <f>Q1475*H1475</f>
        <v>0.00040704000000000001</v>
      </c>
      <c r="S1475" s="225">
        <v>0</v>
      </c>
      <c r="T1475" s="226">
        <f>S1475*H1475</f>
        <v>0</v>
      </c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R1475" s="227" t="s">
        <v>277</v>
      </c>
      <c r="AT1475" s="227" t="s">
        <v>139</v>
      </c>
      <c r="AU1475" s="227" t="s">
        <v>144</v>
      </c>
      <c r="AY1475" s="17" t="s">
        <v>136</v>
      </c>
      <c r="BE1475" s="228">
        <f>IF(N1475="základní",J1475,0)</f>
        <v>0</v>
      </c>
      <c r="BF1475" s="228">
        <f>IF(N1475="snížená",J1475,0)</f>
        <v>0</v>
      </c>
      <c r="BG1475" s="228">
        <f>IF(N1475="zákl. přenesená",J1475,0)</f>
        <v>0</v>
      </c>
      <c r="BH1475" s="228">
        <f>IF(N1475="sníž. přenesená",J1475,0)</f>
        <v>0</v>
      </c>
      <c r="BI1475" s="228">
        <f>IF(N1475="nulová",J1475,0)</f>
        <v>0</v>
      </c>
      <c r="BJ1475" s="17" t="s">
        <v>144</v>
      </c>
      <c r="BK1475" s="228">
        <f>ROUND(I1475*H1475,2)</f>
        <v>0</v>
      </c>
      <c r="BL1475" s="17" t="s">
        <v>277</v>
      </c>
      <c r="BM1475" s="227" t="s">
        <v>1886</v>
      </c>
    </row>
    <row r="1476" s="13" customFormat="1">
      <c r="A1476" s="13"/>
      <c r="B1476" s="229"/>
      <c r="C1476" s="230"/>
      <c r="D1476" s="231" t="s">
        <v>146</v>
      </c>
      <c r="E1476" s="232" t="s">
        <v>1</v>
      </c>
      <c r="F1476" s="233" t="s">
        <v>1873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146</v>
      </c>
      <c r="AU1476" s="239" t="s">
        <v>144</v>
      </c>
      <c r="AV1476" s="13" t="s">
        <v>81</v>
      </c>
      <c r="AW1476" s="13" t="s">
        <v>30</v>
      </c>
      <c r="AX1476" s="13" t="s">
        <v>73</v>
      </c>
      <c r="AY1476" s="239" t="s">
        <v>136</v>
      </c>
    </row>
    <row r="1477" s="13" customFormat="1">
      <c r="A1477" s="13"/>
      <c r="B1477" s="229"/>
      <c r="C1477" s="230"/>
      <c r="D1477" s="231" t="s">
        <v>146</v>
      </c>
      <c r="E1477" s="232" t="s">
        <v>1</v>
      </c>
      <c r="F1477" s="233" t="s">
        <v>1517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146</v>
      </c>
      <c r="AU1477" s="239" t="s">
        <v>144</v>
      </c>
      <c r="AV1477" s="13" t="s">
        <v>81</v>
      </c>
      <c r="AW1477" s="13" t="s">
        <v>30</v>
      </c>
      <c r="AX1477" s="13" t="s">
        <v>73</v>
      </c>
      <c r="AY1477" s="239" t="s">
        <v>136</v>
      </c>
    </row>
    <row r="1478" s="14" customFormat="1">
      <c r="A1478" s="14"/>
      <c r="B1478" s="240"/>
      <c r="C1478" s="241"/>
      <c r="D1478" s="231" t="s">
        <v>146</v>
      </c>
      <c r="E1478" s="242" t="s">
        <v>1</v>
      </c>
      <c r="F1478" s="243" t="s">
        <v>1874</v>
      </c>
      <c r="G1478" s="241"/>
      <c r="H1478" s="244">
        <v>3.3919999999999999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146</v>
      </c>
      <c r="AU1478" s="250" t="s">
        <v>144</v>
      </c>
      <c r="AV1478" s="14" t="s">
        <v>144</v>
      </c>
      <c r="AW1478" s="14" t="s">
        <v>30</v>
      </c>
      <c r="AX1478" s="14" t="s">
        <v>73</v>
      </c>
      <c r="AY1478" s="250" t="s">
        <v>136</v>
      </c>
    </row>
    <row r="1479" s="15" customFormat="1">
      <c r="A1479" s="15"/>
      <c r="B1479" s="251"/>
      <c r="C1479" s="252"/>
      <c r="D1479" s="231" t="s">
        <v>146</v>
      </c>
      <c r="E1479" s="253" t="s">
        <v>1</v>
      </c>
      <c r="F1479" s="254" t="s">
        <v>159</v>
      </c>
      <c r="G1479" s="252"/>
      <c r="H1479" s="255">
        <v>3.3919999999999999</v>
      </c>
      <c r="I1479" s="256"/>
      <c r="J1479" s="252"/>
      <c r="K1479" s="252"/>
      <c r="L1479" s="257"/>
      <c r="M1479" s="258"/>
      <c r="N1479" s="259"/>
      <c r="O1479" s="259"/>
      <c r="P1479" s="259"/>
      <c r="Q1479" s="259"/>
      <c r="R1479" s="259"/>
      <c r="S1479" s="259"/>
      <c r="T1479" s="260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61" t="s">
        <v>146</v>
      </c>
      <c r="AU1479" s="261" t="s">
        <v>144</v>
      </c>
      <c r="AV1479" s="15" t="s">
        <v>143</v>
      </c>
      <c r="AW1479" s="15" t="s">
        <v>30</v>
      </c>
      <c r="AX1479" s="15" t="s">
        <v>81</v>
      </c>
      <c r="AY1479" s="261" t="s">
        <v>136</v>
      </c>
    </row>
    <row r="1480" s="2" customFormat="1" ht="33" customHeight="1">
      <c r="A1480" s="38"/>
      <c r="B1480" s="39"/>
      <c r="C1480" s="215" t="s">
        <v>1887</v>
      </c>
      <c r="D1480" s="215" t="s">
        <v>139</v>
      </c>
      <c r="E1480" s="216" t="s">
        <v>1888</v>
      </c>
      <c r="F1480" s="217" t="s">
        <v>1889</v>
      </c>
      <c r="G1480" s="218" t="s">
        <v>176</v>
      </c>
      <c r="H1480" s="219">
        <v>3.3919999999999999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0.00011</v>
      </c>
      <c r="R1480" s="225">
        <f>Q1480*H1480</f>
        <v>0.00037312000000000001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277</v>
      </c>
      <c r="AT1480" s="227" t="s">
        <v>139</v>
      </c>
      <c r="AU1480" s="227" t="s">
        <v>144</v>
      </c>
      <c r="AY1480" s="17" t="s">
        <v>136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144</v>
      </c>
      <c r="BK1480" s="228">
        <f>ROUND(I1480*H1480,2)</f>
        <v>0</v>
      </c>
      <c r="BL1480" s="17" t="s">
        <v>277</v>
      </c>
      <c r="BM1480" s="227" t="s">
        <v>1890</v>
      </c>
    </row>
    <row r="1481" s="13" customFormat="1">
      <c r="A1481" s="13"/>
      <c r="B1481" s="229"/>
      <c r="C1481" s="230"/>
      <c r="D1481" s="231" t="s">
        <v>146</v>
      </c>
      <c r="E1481" s="232" t="s">
        <v>1</v>
      </c>
      <c r="F1481" s="233" t="s">
        <v>1873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146</v>
      </c>
      <c r="AU1481" s="239" t="s">
        <v>144</v>
      </c>
      <c r="AV1481" s="13" t="s">
        <v>81</v>
      </c>
      <c r="AW1481" s="13" t="s">
        <v>30</v>
      </c>
      <c r="AX1481" s="13" t="s">
        <v>73</v>
      </c>
      <c r="AY1481" s="239" t="s">
        <v>136</v>
      </c>
    </row>
    <row r="1482" s="13" customFormat="1">
      <c r="A1482" s="13"/>
      <c r="B1482" s="229"/>
      <c r="C1482" s="230"/>
      <c r="D1482" s="231" t="s">
        <v>146</v>
      </c>
      <c r="E1482" s="232" t="s">
        <v>1</v>
      </c>
      <c r="F1482" s="233" t="s">
        <v>1517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146</v>
      </c>
      <c r="AU1482" s="239" t="s">
        <v>144</v>
      </c>
      <c r="AV1482" s="13" t="s">
        <v>81</v>
      </c>
      <c r="AW1482" s="13" t="s">
        <v>30</v>
      </c>
      <c r="AX1482" s="13" t="s">
        <v>73</v>
      </c>
      <c r="AY1482" s="239" t="s">
        <v>136</v>
      </c>
    </row>
    <row r="1483" s="14" customFormat="1">
      <c r="A1483" s="14"/>
      <c r="B1483" s="240"/>
      <c r="C1483" s="241"/>
      <c r="D1483" s="231" t="s">
        <v>146</v>
      </c>
      <c r="E1483" s="242" t="s">
        <v>1</v>
      </c>
      <c r="F1483" s="243" t="s">
        <v>1874</v>
      </c>
      <c r="G1483" s="241"/>
      <c r="H1483" s="244">
        <v>3.3919999999999999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146</v>
      </c>
      <c r="AU1483" s="250" t="s">
        <v>144</v>
      </c>
      <c r="AV1483" s="14" t="s">
        <v>144</v>
      </c>
      <c r="AW1483" s="14" t="s">
        <v>30</v>
      </c>
      <c r="AX1483" s="14" t="s">
        <v>73</v>
      </c>
      <c r="AY1483" s="250" t="s">
        <v>136</v>
      </c>
    </row>
    <row r="1484" s="15" customFormat="1">
      <c r="A1484" s="15"/>
      <c r="B1484" s="251"/>
      <c r="C1484" s="252"/>
      <c r="D1484" s="231" t="s">
        <v>146</v>
      </c>
      <c r="E1484" s="253" t="s">
        <v>1</v>
      </c>
      <c r="F1484" s="254" t="s">
        <v>159</v>
      </c>
      <c r="G1484" s="252"/>
      <c r="H1484" s="255">
        <v>3.3919999999999999</v>
      </c>
      <c r="I1484" s="256"/>
      <c r="J1484" s="252"/>
      <c r="K1484" s="252"/>
      <c r="L1484" s="257"/>
      <c r="M1484" s="258"/>
      <c r="N1484" s="259"/>
      <c r="O1484" s="259"/>
      <c r="P1484" s="259"/>
      <c r="Q1484" s="259"/>
      <c r="R1484" s="259"/>
      <c r="S1484" s="259"/>
      <c r="T1484" s="260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T1484" s="261" t="s">
        <v>146</v>
      </c>
      <c r="AU1484" s="261" t="s">
        <v>144</v>
      </c>
      <c r="AV1484" s="15" t="s">
        <v>143</v>
      </c>
      <c r="AW1484" s="15" t="s">
        <v>30</v>
      </c>
      <c r="AX1484" s="15" t="s">
        <v>81</v>
      </c>
      <c r="AY1484" s="261" t="s">
        <v>136</v>
      </c>
    </row>
    <row r="1485" s="2" customFormat="1" ht="24.15" customHeight="1">
      <c r="A1485" s="38"/>
      <c r="B1485" s="39"/>
      <c r="C1485" s="215" t="s">
        <v>1891</v>
      </c>
      <c r="D1485" s="215" t="s">
        <v>139</v>
      </c>
      <c r="E1485" s="216" t="s">
        <v>1892</v>
      </c>
      <c r="F1485" s="217" t="s">
        <v>1893</v>
      </c>
      <c r="G1485" s="218" t="s">
        <v>176</v>
      </c>
      <c r="H1485" s="219">
        <v>8.1500000000000004</v>
      </c>
      <c r="I1485" s="220"/>
      <c r="J1485" s="221">
        <f>ROUND(I1485*H1485,2)</f>
        <v>0</v>
      </c>
      <c r="K1485" s="222"/>
      <c r="L1485" s="44"/>
      <c r="M1485" s="223" t="s">
        <v>1</v>
      </c>
      <c r="N1485" s="224" t="s">
        <v>39</v>
      </c>
      <c r="O1485" s="91"/>
      <c r="P1485" s="225">
        <f>O1485*H1485</f>
        <v>0</v>
      </c>
      <c r="Q1485" s="225">
        <v>8.0000000000000007E-05</v>
      </c>
      <c r="R1485" s="225">
        <f>Q1485*H1485</f>
        <v>0.00065200000000000013</v>
      </c>
      <c r="S1485" s="225">
        <v>0</v>
      </c>
      <c r="T1485" s="226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27" t="s">
        <v>277</v>
      </c>
      <c r="AT1485" s="227" t="s">
        <v>139</v>
      </c>
      <c r="AU1485" s="227" t="s">
        <v>144</v>
      </c>
      <c r="AY1485" s="17" t="s">
        <v>136</v>
      </c>
      <c r="BE1485" s="228">
        <f>IF(N1485="základní",J1485,0)</f>
        <v>0</v>
      </c>
      <c r="BF1485" s="228">
        <f>IF(N1485="snížená",J1485,0)</f>
        <v>0</v>
      </c>
      <c r="BG1485" s="228">
        <f>IF(N1485="zákl. přenesená",J1485,0)</f>
        <v>0</v>
      </c>
      <c r="BH1485" s="228">
        <f>IF(N1485="sníž. přenesená",J1485,0)</f>
        <v>0</v>
      </c>
      <c r="BI1485" s="228">
        <f>IF(N1485="nulová",J1485,0)</f>
        <v>0</v>
      </c>
      <c r="BJ1485" s="17" t="s">
        <v>144</v>
      </c>
      <c r="BK1485" s="228">
        <f>ROUND(I1485*H1485,2)</f>
        <v>0</v>
      </c>
      <c r="BL1485" s="17" t="s">
        <v>277</v>
      </c>
      <c r="BM1485" s="227" t="s">
        <v>1894</v>
      </c>
    </row>
    <row r="1486" s="13" customFormat="1">
      <c r="A1486" s="13"/>
      <c r="B1486" s="229"/>
      <c r="C1486" s="230"/>
      <c r="D1486" s="231" t="s">
        <v>146</v>
      </c>
      <c r="E1486" s="232" t="s">
        <v>1</v>
      </c>
      <c r="F1486" s="233" t="s">
        <v>1895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146</v>
      </c>
      <c r="AU1486" s="239" t="s">
        <v>144</v>
      </c>
      <c r="AV1486" s="13" t="s">
        <v>81</v>
      </c>
      <c r="AW1486" s="13" t="s">
        <v>30</v>
      </c>
      <c r="AX1486" s="13" t="s">
        <v>73</v>
      </c>
      <c r="AY1486" s="239" t="s">
        <v>136</v>
      </c>
    </row>
    <row r="1487" s="13" customFormat="1">
      <c r="A1487" s="13"/>
      <c r="B1487" s="229"/>
      <c r="C1487" s="230"/>
      <c r="D1487" s="231" t="s">
        <v>146</v>
      </c>
      <c r="E1487" s="232" t="s">
        <v>1</v>
      </c>
      <c r="F1487" s="233" t="s">
        <v>1517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146</v>
      </c>
      <c r="AU1487" s="239" t="s">
        <v>144</v>
      </c>
      <c r="AV1487" s="13" t="s">
        <v>81</v>
      </c>
      <c r="AW1487" s="13" t="s">
        <v>30</v>
      </c>
      <c r="AX1487" s="13" t="s">
        <v>73</v>
      </c>
      <c r="AY1487" s="239" t="s">
        <v>136</v>
      </c>
    </row>
    <row r="1488" s="14" customFormat="1">
      <c r="A1488" s="14"/>
      <c r="B1488" s="240"/>
      <c r="C1488" s="241"/>
      <c r="D1488" s="231" t="s">
        <v>146</v>
      </c>
      <c r="E1488" s="242" t="s">
        <v>1</v>
      </c>
      <c r="F1488" s="243" t="s">
        <v>1896</v>
      </c>
      <c r="G1488" s="241"/>
      <c r="H1488" s="244">
        <v>2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146</v>
      </c>
      <c r="AU1488" s="250" t="s">
        <v>144</v>
      </c>
      <c r="AV1488" s="14" t="s">
        <v>144</v>
      </c>
      <c r="AW1488" s="14" t="s">
        <v>30</v>
      </c>
      <c r="AX1488" s="14" t="s">
        <v>73</v>
      </c>
      <c r="AY1488" s="250" t="s">
        <v>136</v>
      </c>
    </row>
    <row r="1489" s="13" customFormat="1">
      <c r="A1489" s="13"/>
      <c r="B1489" s="229"/>
      <c r="C1489" s="230"/>
      <c r="D1489" s="231" t="s">
        <v>146</v>
      </c>
      <c r="E1489" s="232" t="s">
        <v>1</v>
      </c>
      <c r="F1489" s="233" t="s">
        <v>364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146</v>
      </c>
      <c r="AU1489" s="239" t="s">
        <v>144</v>
      </c>
      <c r="AV1489" s="13" t="s">
        <v>81</v>
      </c>
      <c r="AW1489" s="13" t="s">
        <v>30</v>
      </c>
      <c r="AX1489" s="13" t="s">
        <v>73</v>
      </c>
      <c r="AY1489" s="239" t="s">
        <v>136</v>
      </c>
    </row>
    <row r="1490" s="14" customFormat="1">
      <c r="A1490" s="14"/>
      <c r="B1490" s="240"/>
      <c r="C1490" s="241"/>
      <c r="D1490" s="231" t="s">
        <v>146</v>
      </c>
      <c r="E1490" s="242" t="s">
        <v>1</v>
      </c>
      <c r="F1490" s="243" t="s">
        <v>1897</v>
      </c>
      <c r="G1490" s="241"/>
      <c r="H1490" s="244">
        <v>1.5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146</v>
      </c>
      <c r="AU1490" s="250" t="s">
        <v>144</v>
      </c>
      <c r="AV1490" s="14" t="s">
        <v>144</v>
      </c>
      <c r="AW1490" s="14" t="s">
        <v>30</v>
      </c>
      <c r="AX1490" s="14" t="s">
        <v>73</v>
      </c>
      <c r="AY1490" s="250" t="s">
        <v>136</v>
      </c>
    </row>
    <row r="1491" s="13" customFormat="1">
      <c r="A1491" s="13"/>
      <c r="B1491" s="229"/>
      <c r="C1491" s="230"/>
      <c r="D1491" s="231" t="s">
        <v>146</v>
      </c>
      <c r="E1491" s="232" t="s">
        <v>1</v>
      </c>
      <c r="F1491" s="233" t="s">
        <v>335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146</v>
      </c>
      <c r="AU1491" s="239" t="s">
        <v>144</v>
      </c>
      <c r="AV1491" s="13" t="s">
        <v>81</v>
      </c>
      <c r="AW1491" s="13" t="s">
        <v>30</v>
      </c>
      <c r="AX1491" s="13" t="s">
        <v>73</v>
      </c>
      <c r="AY1491" s="239" t="s">
        <v>136</v>
      </c>
    </row>
    <row r="1492" s="14" customFormat="1">
      <c r="A1492" s="14"/>
      <c r="B1492" s="240"/>
      <c r="C1492" s="241"/>
      <c r="D1492" s="231" t="s">
        <v>146</v>
      </c>
      <c r="E1492" s="242" t="s">
        <v>1</v>
      </c>
      <c r="F1492" s="243" t="s">
        <v>1897</v>
      </c>
      <c r="G1492" s="241"/>
      <c r="H1492" s="244">
        <v>1.5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146</v>
      </c>
      <c r="AU1492" s="250" t="s">
        <v>144</v>
      </c>
      <c r="AV1492" s="14" t="s">
        <v>144</v>
      </c>
      <c r="AW1492" s="14" t="s">
        <v>30</v>
      </c>
      <c r="AX1492" s="14" t="s">
        <v>73</v>
      </c>
      <c r="AY1492" s="250" t="s">
        <v>136</v>
      </c>
    </row>
    <row r="1493" s="13" customFormat="1">
      <c r="A1493" s="13"/>
      <c r="B1493" s="229"/>
      <c r="C1493" s="230"/>
      <c r="D1493" s="231" t="s">
        <v>146</v>
      </c>
      <c r="E1493" s="232" t="s">
        <v>1</v>
      </c>
      <c r="F1493" s="233" t="s">
        <v>336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146</v>
      </c>
      <c r="AU1493" s="239" t="s">
        <v>144</v>
      </c>
      <c r="AV1493" s="13" t="s">
        <v>81</v>
      </c>
      <c r="AW1493" s="13" t="s">
        <v>30</v>
      </c>
      <c r="AX1493" s="13" t="s">
        <v>73</v>
      </c>
      <c r="AY1493" s="239" t="s">
        <v>136</v>
      </c>
    </row>
    <row r="1494" s="14" customFormat="1">
      <c r="A1494" s="14"/>
      <c r="B1494" s="240"/>
      <c r="C1494" s="241"/>
      <c r="D1494" s="231" t="s">
        <v>146</v>
      </c>
      <c r="E1494" s="242" t="s">
        <v>1</v>
      </c>
      <c r="F1494" s="243" t="s">
        <v>1897</v>
      </c>
      <c r="G1494" s="241"/>
      <c r="H1494" s="244">
        <v>1.5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146</v>
      </c>
      <c r="AU1494" s="250" t="s">
        <v>144</v>
      </c>
      <c r="AV1494" s="14" t="s">
        <v>144</v>
      </c>
      <c r="AW1494" s="14" t="s">
        <v>30</v>
      </c>
      <c r="AX1494" s="14" t="s">
        <v>73</v>
      </c>
      <c r="AY1494" s="250" t="s">
        <v>136</v>
      </c>
    </row>
    <row r="1495" s="13" customFormat="1">
      <c r="A1495" s="13"/>
      <c r="B1495" s="229"/>
      <c r="C1495" s="230"/>
      <c r="D1495" s="231" t="s">
        <v>146</v>
      </c>
      <c r="E1495" s="232" t="s">
        <v>1</v>
      </c>
      <c r="F1495" s="233" t="s">
        <v>325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146</v>
      </c>
      <c r="AU1495" s="239" t="s">
        <v>144</v>
      </c>
      <c r="AV1495" s="13" t="s">
        <v>81</v>
      </c>
      <c r="AW1495" s="13" t="s">
        <v>30</v>
      </c>
      <c r="AX1495" s="13" t="s">
        <v>73</v>
      </c>
      <c r="AY1495" s="239" t="s">
        <v>136</v>
      </c>
    </row>
    <row r="1496" s="14" customFormat="1">
      <c r="A1496" s="14"/>
      <c r="B1496" s="240"/>
      <c r="C1496" s="241"/>
      <c r="D1496" s="231" t="s">
        <v>146</v>
      </c>
      <c r="E1496" s="242" t="s">
        <v>1</v>
      </c>
      <c r="F1496" s="243" t="s">
        <v>1898</v>
      </c>
      <c r="G1496" s="241"/>
      <c r="H1496" s="244">
        <v>1.6499999999999999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146</v>
      </c>
      <c r="AU1496" s="250" t="s">
        <v>144</v>
      </c>
      <c r="AV1496" s="14" t="s">
        <v>144</v>
      </c>
      <c r="AW1496" s="14" t="s">
        <v>30</v>
      </c>
      <c r="AX1496" s="14" t="s">
        <v>73</v>
      </c>
      <c r="AY1496" s="250" t="s">
        <v>136</v>
      </c>
    </row>
    <row r="1497" s="15" customFormat="1">
      <c r="A1497" s="15"/>
      <c r="B1497" s="251"/>
      <c r="C1497" s="252"/>
      <c r="D1497" s="231" t="s">
        <v>146</v>
      </c>
      <c r="E1497" s="253" t="s">
        <v>1</v>
      </c>
      <c r="F1497" s="254" t="s">
        <v>159</v>
      </c>
      <c r="G1497" s="252"/>
      <c r="H1497" s="255">
        <v>8.1500000000000004</v>
      </c>
      <c r="I1497" s="256"/>
      <c r="J1497" s="252"/>
      <c r="K1497" s="252"/>
      <c r="L1497" s="257"/>
      <c r="M1497" s="258"/>
      <c r="N1497" s="259"/>
      <c r="O1497" s="259"/>
      <c r="P1497" s="259"/>
      <c r="Q1497" s="259"/>
      <c r="R1497" s="259"/>
      <c r="S1497" s="259"/>
      <c r="T1497" s="260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61" t="s">
        <v>146</v>
      </c>
      <c r="AU1497" s="261" t="s">
        <v>144</v>
      </c>
      <c r="AV1497" s="15" t="s">
        <v>143</v>
      </c>
      <c r="AW1497" s="15" t="s">
        <v>30</v>
      </c>
      <c r="AX1497" s="15" t="s">
        <v>81</v>
      </c>
      <c r="AY1497" s="261" t="s">
        <v>136</v>
      </c>
    </row>
    <row r="1498" s="2" customFormat="1" ht="16.5" customHeight="1">
      <c r="A1498" s="38"/>
      <c r="B1498" s="39"/>
      <c r="C1498" s="215" t="s">
        <v>1899</v>
      </c>
      <c r="D1498" s="215" t="s">
        <v>139</v>
      </c>
      <c r="E1498" s="216" t="s">
        <v>1900</v>
      </c>
      <c r="F1498" s="217" t="s">
        <v>1901</v>
      </c>
      <c r="G1498" s="218" t="s">
        <v>176</v>
      </c>
      <c r="H1498" s="219">
        <v>8.1500000000000004</v>
      </c>
      <c r="I1498" s="220"/>
      <c r="J1498" s="221">
        <f>ROUND(I1498*H1498,2)</f>
        <v>0</v>
      </c>
      <c r="K1498" s="222"/>
      <c r="L1498" s="44"/>
      <c r="M1498" s="223" t="s">
        <v>1</v>
      </c>
      <c r="N1498" s="224" t="s">
        <v>39</v>
      </c>
      <c r="O1498" s="91"/>
      <c r="P1498" s="225">
        <f>O1498*H1498</f>
        <v>0</v>
      </c>
      <c r="Q1498" s="225">
        <v>0</v>
      </c>
      <c r="R1498" s="225">
        <f>Q1498*H1498</f>
        <v>0</v>
      </c>
      <c r="S1498" s="225">
        <v>0</v>
      </c>
      <c r="T1498" s="226">
        <f>S1498*H1498</f>
        <v>0</v>
      </c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R1498" s="227" t="s">
        <v>277</v>
      </c>
      <c r="AT1498" s="227" t="s">
        <v>139</v>
      </c>
      <c r="AU1498" s="227" t="s">
        <v>144</v>
      </c>
      <c r="AY1498" s="17" t="s">
        <v>136</v>
      </c>
      <c r="BE1498" s="228">
        <f>IF(N1498="základní",J1498,0)</f>
        <v>0</v>
      </c>
      <c r="BF1498" s="228">
        <f>IF(N1498="snížená",J1498,0)</f>
        <v>0</v>
      </c>
      <c r="BG1498" s="228">
        <f>IF(N1498="zákl. přenesená",J1498,0)</f>
        <v>0</v>
      </c>
      <c r="BH1498" s="228">
        <f>IF(N1498="sníž. přenesená",J1498,0)</f>
        <v>0</v>
      </c>
      <c r="BI1498" s="228">
        <f>IF(N1498="nulová",J1498,0)</f>
        <v>0</v>
      </c>
      <c r="BJ1498" s="17" t="s">
        <v>144</v>
      </c>
      <c r="BK1498" s="228">
        <f>ROUND(I1498*H1498,2)</f>
        <v>0</v>
      </c>
      <c r="BL1498" s="17" t="s">
        <v>277</v>
      </c>
      <c r="BM1498" s="227" t="s">
        <v>1902</v>
      </c>
    </row>
    <row r="1499" s="13" customFormat="1">
      <c r="A1499" s="13"/>
      <c r="B1499" s="229"/>
      <c r="C1499" s="230"/>
      <c r="D1499" s="231" t="s">
        <v>146</v>
      </c>
      <c r="E1499" s="232" t="s">
        <v>1</v>
      </c>
      <c r="F1499" s="233" t="s">
        <v>1517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146</v>
      </c>
      <c r="AU1499" s="239" t="s">
        <v>144</v>
      </c>
      <c r="AV1499" s="13" t="s">
        <v>81</v>
      </c>
      <c r="AW1499" s="13" t="s">
        <v>30</v>
      </c>
      <c r="AX1499" s="13" t="s">
        <v>73</v>
      </c>
      <c r="AY1499" s="239" t="s">
        <v>136</v>
      </c>
    </row>
    <row r="1500" s="14" customFormat="1">
      <c r="A1500" s="14"/>
      <c r="B1500" s="240"/>
      <c r="C1500" s="241"/>
      <c r="D1500" s="231" t="s">
        <v>146</v>
      </c>
      <c r="E1500" s="242" t="s">
        <v>1</v>
      </c>
      <c r="F1500" s="243" t="s">
        <v>1896</v>
      </c>
      <c r="G1500" s="241"/>
      <c r="H1500" s="244">
        <v>2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146</v>
      </c>
      <c r="AU1500" s="250" t="s">
        <v>144</v>
      </c>
      <c r="AV1500" s="14" t="s">
        <v>144</v>
      </c>
      <c r="AW1500" s="14" t="s">
        <v>30</v>
      </c>
      <c r="AX1500" s="14" t="s">
        <v>73</v>
      </c>
      <c r="AY1500" s="250" t="s">
        <v>136</v>
      </c>
    </row>
    <row r="1501" s="13" customFormat="1">
      <c r="A1501" s="13"/>
      <c r="B1501" s="229"/>
      <c r="C1501" s="230"/>
      <c r="D1501" s="231" t="s">
        <v>146</v>
      </c>
      <c r="E1501" s="232" t="s">
        <v>1</v>
      </c>
      <c r="F1501" s="233" t="s">
        <v>364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146</v>
      </c>
      <c r="AU1501" s="239" t="s">
        <v>144</v>
      </c>
      <c r="AV1501" s="13" t="s">
        <v>81</v>
      </c>
      <c r="AW1501" s="13" t="s">
        <v>30</v>
      </c>
      <c r="AX1501" s="13" t="s">
        <v>73</v>
      </c>
      <c r="AY1501" s="239" t="s">
        <v>136</v>
      </c>
    </row>
    <row r="1502" s="14" customFormat="1">
      <c r="A1502" s="14"/>
      <c r="B1502" s="240"/>
      <c r="C1502" s="241"/>
      <c r="D1502" s="231" t="s">
        <v>146</v>
      </c>
      <c r="E1502" s="242" t="s">
        <v>1</v>
      </c>
      <c r="F1502" s="243" t="s">
        <v>1897</v>
      </c>
      <c r="G1502" s="241"/>
      <c r="H1502" s="244">
        <v>1.5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146</v>
      </c>
      <c r="AU1502" s="250" t="s">
        <v>144</v>
      </c>
      <c r="AV1502" s="14" t="s">
        <v>144</v>
      </c>
      <c r="AW1502" s="14" t="s">
        <v>30</v>
      </c>
      <c r="AX1502" s="14" t="s">
        <v>73</v>
      </c>
      <c r="AY1502" s="250" t="s">
        <v>136</v>
      </c>
    </row>
    <row r="1503" s="13" customFormat="1">
      <c r="A1503" s="13"/>
      <c r="B1503" s="229"/>
      <c r="C1503" s="230"/>
      <c r="D1503" s="231" t="s">
        <v>146</v>
      </c>
      <c r="E1503" s="232" t="s">
        <v>1</v>
      </c>
      <c r="F1503" s="233" t="s">
        <v>335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146</v>
      </c>
      <c r="AU1503" s="239" t="s">
        <v>144</v>
      </c>
      <c r="AV1503" s="13" t="s">
        <v>81</v>
      </c>
      <c r="AW1503" s="13" t="s">
        <v>30</v>
      </c>
      <c r="AX1503" s="13" t="s">
        <v>73</v>
      </c>
      <c r="AY1503" s="239" t="s">
        <v>136</v>
      </c>
    </row>
    <row r="1504" s="14" customFormat="1">
      <c r="A1504" s="14"/>
      <c r="B1504" s="240"/>
      <c r="C1504" s="241"/>
      <c r="D1504" s="231" t="s">
        <v>146</v>
      </c>
      <c r="E1504" s="242" t="s">
        <v>1</v>
      </c>
      <c r="F1504" s="243" t="s">
        <v>1897</v>
      </c>
      <c r="G1504" s="241"/>
      <c r="H1504" s="244">
        <v>1.5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146</v>
      </c>
      <c r="AU1504" s="250" t="s">
        <v>144</v>
      </c>
      <c r="AV1504" s="14" t="s">
        <v>144</v>
      </c>
      <c r="AW1504" s="14" t="s">
        <v>30</v>
      </c>
      <c r="AX1504" s="14" t="s">
        <v>73</v>
      </c>
      <c r="AY1504" s="250" t="s">
        <v>136</v>
      </c>
    </row>
    <row r="1505" s="13" customFormat="1">
      <c r="A1505" s="13"/>
      <c r="B1505" s="229"/>
      <c r="C1505" s="230"/>
      <c r="D1505" s="231" t="s">
        <v>146</v>
      </c>
      <c r="E1505" s="232" t="s">
        <v>1</v>
      </c>
      <c r="F1505" s="233" t="s">
        <v>336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146</v>
      </c>
      <c r="AU1505" s="239" t="s">
        <v>144</v>
      </c>
      <c r="AV1505" s="13" t="s">
        <v>81</v>
      </c>
      <c r="AW1505" s="13" t="s">
        <v>30</v>
      </c>
      <c r="AX1505" s="13" t="s">
        <v>73</v>
      </c>
      <c r="AY1505" s="239" t="s">
        <v>136</v>
      </c>
    </row>
    <row r="1506" s="14" customFormat="1">
      <c r="A1506" s="14"/>
      <c r="B1506" s="240"/>
      <c r="C1506" s="241"/>
      <c r="D1506" s="231" t="s">
        <v>146</v>
      </c>
      <c r="E1506" s="242" t="s">
        <v>1</v>
      </c>
      <c r="F1506" s="243" t="s">
        <v>1897</v>
      </c>
      <c r="G1506" s="241"/>
      <c r="H1506" s="244">
        <v>1.5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146</v>
      </c>
      <c r="AU1506" s="250" t="s">
        <v>144</v>
      </c>
      <c r="AV1506" s="14" t="s">
        <v>144</v>
      </c>
      <c r="AW1506" s="14" t="s">
        <v>30</v>
      </c>
      <c r="AX1506" s="14" t="s">
        <v>73</v>
      </c>
      <c r="AY1506" s="250" t="s">
        <v>136</v>
      </c>
    </row>
    <row r="1507" s="13" customFormat="1">
      <c r="A1507" s="13"/>
      <c r="B1507" s="229"/>
      <c r="C1507" s="230"/>
      <c r="D1507" s="231" t="s">
        <v>146</v>
      </c>
      <c r="E1507" s="232" t="s">
        <v>1</v>
      </c>
      <c r="F1507" s="233" t="s">
        <v>325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146</v>
      </c>
      <c r="AU1507" s="239" t="s">
        <v>144</v>
      </c>
      <c r="AV1507" s="13" t="s">
        <v>81</v>
      </c>
      <c r="AW1507" s="13" t="s">
        <v>30</v>
      </c>
      <c r="AX1507" s="13" t="s">
        <v>73</v>
      </c>
      <c r="AY1507" s="239" t="s">
        <v>136</v>
      </c>
    </row>
    <row r="1508" s="14" customFormat="1">
      <c r="A1508" s="14"/>
      <c r="B1508" s="240"/>
      <c r="C1508" s="241"/>
      <c r="D1508" s="231" t="s">
        <v>146</v>
      </c>
      <c r="E1508" s="242" t="s">
        <v>1</v>
      </c>
      <c r="F1508" s="243" t="s">
        <v>1898</v>
      </c>
      <c r="G1508" s="241"/>
      <c r="H1508" s="244">
        <v>1.6499999999999999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146</v>
      </c>
      <c r="AU1508" s="250" t="s">
        <v>144</v>
      </c>
      <c r="AV1508" s="14" t="s">
        <v>144</v>
      </c>
      <c r="AW1508" s="14" t="s">
        <v>30</v>
      </c>
      <c r="AX1508" s="14" t="s">
        <v>73</v>
      </c>
      <c r="AY1508" s="250" t="s">
        <v>136</v>
      </c>
    </row>
    <row r="1509" s="15" customFormat="1">
      <c r="A1509" s="15"/>
      <c r="B1509" s="251"/>
      <c r="C1509" s="252"/>
      <c r="D1509" s="231" t="s">
        <v>146</v>
      </c>
      <c r="E1509" s="253" t="s">
        <v>1</v>
      </c>
      <c r="F1509" s="254" t="s">
        <v>159</v>
      </c>
      <c r="G1509" s="252"/>
      <c r="H1509" s="255">
        <v>8.1500000000000004</v>
      </c>
      <c r="I1509" s="256"/>
      <c r="J1509" s="252"/>
      <c r="K1509" s="252"/>
      <c r="L1509" s="257"/>
      <c r="M1509" s="258"/>
      <c r="N1509" s="259"/>
      <c r="O1509" s="259"/>
      <c r="P1509" s="259"/>
      <c r="Q1509" s="259"/>
      <c r="R1509" s="259"/>
      <c r="S1509" s="259"/>
      <c r="T1509" s="260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61" t="s">
        <v>146</v>
      </c>
      <c r="AU1509" s="261" t="s">
        <v>144</v>
      </c>
      <c r="AV1509" s="15" t="s">
        <v>143</v>
      </c>
      <c r="AW1509" s="15" t="s">
        <v>30</v>
      </c>
      <c r="AX1509" s="15" t="s">
        <v>81</v>
      </c>
      <c r="AY1509" s="261" t="s">
        <v>136</v>
      </c>
    </row>
    <row r="1510" s="2" customFormat="1" ht="24.15" customHeight="1">
      <c r="A1510" s="38"/>
      <c r="B1510" s="39"/>
      <c r="C1510" s="215" t="s">
        <v>1903</v>
      </c>
      <c r="D1510" s="215" t="s">
        <v>139</v>
      </c>
      <c r="E1510" s="216" t="s">
        <v>1904</v>
      </c>
      <c r="F1510" s="217" t="s">
        <v>1905</v>
      </c>
      <c r="G1510" s="218" t="s">
        <v>176</v>
      </c>
      <c r="H1510" s="219">
        <v>2</v>
      </c>
      <c r="I1510" s="220"/>
      <c r="J1510" s="221">
        <f>ROUND(I1510*H1510,2)</f>
        <v>0</v>
      </c>
      <c r="K1510" s="222"/>
      <c r="L1510" s="44"/>
      <c r="M1510" s="223" t="s">
        <v>1</v>
      </c>
      <c r="N1510" s="224" t="s">
        <v>39</v>
      </c>
      <c r="O1510" s="91"/>
      <c r="P1510" s="225">
        <f>O1510*H1510</f>
        <v>0</v>
      </c>
      <c r="Q1510" s="225">
        <v>2.0000000000000002E-05</v>
      </c>
      <c r="R1510" s="225">
        <f>Q1510*H1510</f>
        <v>4.0000000000000003E-05</v>
      </c>
      <c r="S1510" s="225">
        <v>0</v>
      </c>
      <c r="T1510" s="226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27" t="s">
        <v>277</v>
      </c>
      <c r="AT1510" s="227" t="s">
        <v>139</v>
      </c>
      <c r="AU1510" s="227" t="s">
        <v>144</v>
      </c>
      <c r="AY1510" s="17" t="s">
        <v>136</v>
      </c>
      <c r="BE1510" s="228">
        <f>IF(N1510="základní",J1510,0)</f>
        <v>0</v>
      </c>
      <c r="BF1510" s="228">
        <f>IF(N1510="snížená",J1510,0)</f>
        <v>0</v>
      </c>
      <c r="BG1510" s="228">
        <f>IF(N1510="zákl. přenesená",J1510,0)</f>
        <v>0</v>
      </c>
      <c r="BH1510" s="228">
        <f>IF(N1510="sníž. přenesená",J1510,0)</f>
        <v>0</v>
      </c>
      <c r="BI1510" s="228">
        <f>IF(N1510="nulová",J1510,0)</f>
        <v>0</v>
      </c>
      <c r="BJ1510" s="17" t="s">
        <v>144</v>
      </c>
      <c r="BK1510" s="228">
        <f>ROUND(I1510*H1510,2)</f>
        <v>0</v>
      </c>
      <c r="BL1510" s="17" t="s">
        <v>277</v>
      </c>
      <c r="BM1510" s="227" t="s">
        <v>1906</v>
      </c>
    </row>
    <row r="1511" s="13" customFormat="1">
      <c r="A1511" s="13"/>
      <c r="B1511" s="229"/>
      <c r="C1511" s="230"/>
      <c r="D1511" s="231" t="s">
        <v>146</v>
      </c>
      <c r="E1511" s="232" t="s">
        <v>1</v>
      </c>
      <c r="F1511" s="233" t="s">
        <v>1907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146</v>
      </c>
      <c r="AU1511" s="239" t="s">
        <v>144</v>
      </c>
      <c r="AV1511" s="13" t="s">
        <v>81</v>
      </c>
      <c r="AW1511" s="13" t="s">
        <v>30</v>
      </c>
      <c r="AX1511" s="13" t="s">
        <v>73</v>
      </c>
      <c r="AY1511" s="239" t="s">
        <v>136</v>
      </c>
    </row>
    <row r="1512" s="14" customFormat="1">
      <c r="A1512" s="14"/>
      <c r="B1512" s="240"/>
      <c r="C1512" s="241"/>
      <c r="D1512" s="231" t="s">
        <v>146</v>
      </c>
      <c r="E1512" s="242" t="s">
        <v>1</v>
      </c>
      <c r="F1512" s="243" t="s">
        <v>1896</v>
      </c>
      <c r="G1512" s="241"/>
      <c r="H1512" s="244">
        <v>2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146</v>
      </c>
      <c r="AU1512" s="250" t="s">
        <v>144</v>
      </c>
      <c r="AV1512" s="14" t="s">
        <v>144</v>
      </c>
      <c r="AW1512" s="14" t="s">
        <v>30</v>
      </c>
      <c r="AX1512" s="14" t="s">
        <v>81</v>
      </c>
      <c r="AY1512" s="250" t="s">
        <v>136</v>
      </c>
    </row>
    <row r="1513" s="2" customFormat="1" ht="24.15" customHeight="1">
      <c r="A1513" s="38"/>
      <c r="B1513" s="39"/>
      <c r="C1513" s="215" t="s">
        <v>1908</v>
      </c>
      <c r="D1513" s="215" t="s">
        <v>139</v>
      </c>
      <c r="E1513" s="216" t="s">
        <v>1909</v>
      </c>
      <c r="F1513" s="217" t="s">
        <v>1910</v>
      </c>
      <c r="G1513" s="218" t="s">
        <v>176</v>
      </c>
      <c r="H1513" s="219">
        <v>8.1500000000000004</v>
      </c>
      <c r="I1513" s="220"/>
      <c r="J1513" s="221">
        <f>ROUND(I1513*H1513,2)</f>
        <v>0</v>
      </c>
      <c r="K1513" s="222"/>
      <c r="L1513" s="44"/>
      <c r="M1513" s="223" t="s">
        <v>1</v>
      </c>
      <c r="N1513" s="224" t="s">
        <v>39</v>
      </c>
      <c r="O1513" s="91"/>
      <c r="P1513" s="225">
        <f>O1513*H1513</f>
        <v>0</v>
      </c>
      <c r="Q1513" s="225">
        <v>0.00013999999999999999</v>
      </c>
      <c r="R1513" s="225">
        <f>Q1513*H1513</f>
        <v>0.0011409999999999999</v>
      </c>
      <c r="S1513" s="225">
        <v>0</v>
      </c>
      <c r="T1513" s="22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7" t="s">
        <v>277</v>
      </c>
      <c r="AT1513" s="227" t="s">
        <v>139</v>
      </c>
      <c r="AU1513" s="227" t="s">
        <v>144</v>
      </c>
      <c r="AY1513" s="17" t="s">
        <v>136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17" t="s">
        <v>144</v>
      </c>
      <c r="BK1513" s="228">
        <f>ROUND(I1513*H1513,2)</f>
        <v>0</v>
      </c>
      <c r="BL1513" s="17" t="s">
        <v>277</v>
      </c>
      <c r="BM1513" s="227" t="s">
        <v>1911</v>
      </c>
    </row>
    <row r="1514" s="13" customFormat="1">
      <c r="A1514" s="13"/>
      <c r="B1514" s="229"/>
      <c r="C1514" s="230"/>
      <c r="D1514" s="231" t="s">
        <v>146</v>
      </c>
      <c r="E1514" s="232" t="s">
        <v>1</v>
      </c>
      <c r="F1514" s="233" t="s">
        <v>1517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146</v>
      </c>
      <c r="AU1514" s="239" t="s">
        <v>144</v>
      </c>
      <c r="AV1514" s="13" t="s">
        <v>81</v>
      </c>
      <c r="AW1514" s="13" t="s">
        <v>30</v>
      </c>
      <c r="AX1514" s="13" t="s">
        <v>73</v>
      </c>
      <c r="AY1514" s="239" t="s">
        <v>136</v>
      </c>
    </row>
    <row r="1515" s="14" customFormat="1">
      <c r="A1515" s="14"/>
      <c r="B1515" s="240"/>
      <c r="C1515" s="241"/>
      <c r="D1515" s="231" t="s">
        <v>146</v>
      </c>
      <c r="E1515" s="242" t="s">
        <v>1</v>
      </c>
      <c r="F1515" s="243" t="s">
        <v>1896</v>
      </c>
      <c r="G1515" s="241"/>
      <c r="H1515" s="244">
        <v>2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146</v>
      </c>
      <c r="AU1515" s="250" t="s">
        <v>144</v>
      </c>
      <c r="AV1515" s="14" t="s">
        <v>144</v>
      </c>
      <c r="AW1515" s="14" t="s">
        <v>30</v>
      </c>
      <c r="AX1515" s="14" t="s">
        <v>73</v>
      </c>
      <c r="AY1515" s="250" t="s">
        <v>136</v>
      </c>
    </row>
    <row r="1516" s="13" customFormat="1">
      <c r="A1516" s="13"/>
      <c r="B1516" s="229"/>
      <c r="C1516" s="230"/>
      <c r="D1516" s="231" t="s">
        <v>146</v>
      </c>
      <c r="E1516" s="232" t="s">
        <v>1</v>
      </c>
      <c r="F1516" s="233" t="s">
        <v>364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146</v>
      </c>
      <c r="AU1516" s="239" t="s">
        <v>144</v>
      </c>
      <c r="AV1516" s="13" t="s">
        <v>81</v>
      </c>
      <c r="AW1516" s="13" t="s">
        <v>30</v>
      </c>
      <c r="AX1516" s="13" t="s">
        <v>73</v>
      </c>
      <c r="AY1516" s="239" t="s">
        <v>136</v>
      </c>
    </row>
    <row r="1517" s="14" customFormat="1">
      <c r="A1517" s="14"/>
      <c r="B1517" s="240"/>
      <c r="C1517" s="241"/>
      <c r="D1517" s="231" t="s">
        <v>146</v>
      </c>
      <c r="E1517" s="242" t="s">
        <v>1</v>
      </c>
      <c r="F1517" s="243" t="s">
        <v>1897</v>
      </c>
      <c r="G1517" s="241"/>
      <c r="H1517" s="244">
        <v>1.5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146</v>
      </c>
      <c r="AU1517" s="250" t="s">
        <v>144</v>
      </c>
      <c r="AV1517" s="14" t="s">
        <v>144</v>
      </c>
      <c r="AW1517" s="14" t="s">
        <v>30</v>
      </c>
      <c r="AX1517" s="14" t="s">
        <v>73</v>
      </c>
      <c r="AY1517" s="250" t="s">
        <v>136</v>
      </c>
    </row>
    <row r="1518" s="13" customFormat="1">
      <c r="A1518" s="13"/>
      <c r="B1518" s="229"/>
      <c r="C1518" s="230"/>
      <c r="D1518" s="231" t="s">
        <v>146</v>
      </c>
      <c r="E1518" s="232" t="s">
        <v>1</v>
      </c>
      <c r="F1518" s="233" t="s">
        <v>335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146</v>
      </c>
      <c r="AU1518" s="239" t="s">
        <v>144</v>
      </c>
      <c r="AV1518" s="13" t="s">
        <v>81</v>
      </c>
      <c r="AW1518" s="13" t="s">
        <v>30</v>
      </c>
      <c r="AX1518" s="13" t="s">
        <v>73</v>
      </c>
      <c r="AY1518" s="239" t="s">
        <v>136</v>
      </c>
    </row>
    <row r="1519" s="14" customFormat="1">
      <c r="A1519" s="14"/>
      <c r="B1519" s="240"/>
      <c r="C1519" s="241"/>
      <c r="D1519" s="231" t="s">
        <v>146</v>
      </c>
      <c r="E1519" s="242" t="s">
        <v>1</v>
      </c>
      <c r="F1519" s="243" t="s">
        <v>1897</v>
      </c>
      <c r="G1519" s="241"/>
      <c r="H1519" s="244">
        <v>1.5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146</v>
      </c>
      <c r="AU1519" s="250" t="s">
        <v>144</v>
      </c>
      <c r="AV1519" s="14" t="s">
        <v>144</v>
      </c>
      <c r="AW1519" s="14" t="s">
        <v>30</v>
      </c>
      <c r="AX1519" s="14" t="s">
        <v>73</v>
      </c>
      <c r="AY1519" s="250" t="s">
        <v>136</v>
      </c>
    </row>
    <row r="1520" s="13" customFormat="1">
      <c r="A1520" s="13"/>
      <c r="B1520" s="229"/>
      <c r="C1520" s="230"/>
      <c r="D1520" s="231" t="s">
        <v>146</v>
      </c>
      <c r="E1520" s="232" t="s">
        <v>1</v>
      </c>
      <c r="F1520" s="233" t="s">
        <v>336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146</v>
      </c>
      <c r="AU1520" s="239" t="s">
        <v>144</v>
      </c>
      <c r="AV1520" s="13" t="s">
        <v>81</v>
      </c>
      <c r="AW1520" s="13" t="s">
        <v>30</v>
      </c>
      <c r="AX1520" s="13" t="s">
        <v>73</v>
      </c>
      <c r="AY1520" s="239" t="s">
        <v>136</v>
      </c>
    </row>
    <row r="1521" s="14" customFormat="1">
      <c r="A1521" s="14"/>
      <c r="B1521" s="240"/>
      <c r="C1521" s="241"/>
      <c r="D1521" s="231" t="s">
        <v>146</v>
      </c>
      <c r="E1521" s="242" t="s">
        <v>1</v>
      </c>
      <c r="F1521" s="243" t="s">
        <v>1897</v>
      </c>
      <c r="G1521" s="241"/>
      <c r="H1521" s="244">
        <v>1.5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146</v>
      </c>
      <c r="AU1521" s="250" t="s">
        <v>144</v>
      </c>
      <c r="AV1521" s="14" t="s">
        <v>144</v>
      </c>
      <c r="AW1521" s="14" t="s">
        <v>30</v>
      </c>
      <c r="AX1521" s="14" t="s">
        <v>73</v>
      </c>
      <c r="AY1521" s="250" t="s">
        <v>136</v>
      </c>
    </row>
    <row r="1522" s="13" customFormat="1">
      <c r="A1522" s="13"/>
      <c r="B1522" s="229"/>
      <c r="C1522" s="230"/>
      <c r="D1522" s="231" t="s">
        <v>146</v>
      </c>
      <c r="E1522" s="232" t="s">
        <v>1</v>
      </c>
      <c r="F1522" s="233" t="s">
        <v>325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146</v>
      </c>
      <c r="AU1522" s="239" t="s">
        <v>144</v>
      </c>
      <c r="AV1522" s="13" t="s">
        <v>81</v>
      </c>
      <c r="AW1522" s="13" t="s">
        <v>30</v>
      </c>
      <c r="AX1522" s="13" t="s">
        <v>73</v>
      </c>
      <c r="AY1522" s="239" t="s">
        <v>136</v>
      </c>
    </row>
    <row r="1523" s="14" customFormat="1">
      <c r="A1523" s="14"/>
      <c r="B1523" s="240"/>
      <c r="C1523" s="241"/>
      <c r="D1523" s="231" t="s">
        <v>146</v>
      </c>
      <c r="E1523" s="242" t="s">
        <v>1</v>
      </c>
      <c r="F1523" s="243" t="s">
        <v>1898</v>
      </c>
      <c r="G1523" s="241"/>
      <c r="H1523" s="244">
        <v>1.6499999999999999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146</v>
      </c>
      <c r="AU1523" s="250" t="s">
        <v>144</v>
      </c>
      <c r="AV1523" s="14" t="s">
        <v>144</v>
      </c>
      <c r="AW1523" s="14" t="s">
        <v>30</v>
      </c>
      <c r="AX1523" s="14" t="s">
        <v>73</v>
      </c>
      <c r="AY1523" s="250" t="s">
        <v>136</v>
      </c>
    </row>
    <row r="1524" s="15" customFormat="1">
      <c r="A1524" s="15"/>
      <c r="B1524" s="251"/>
      <c r="C1524" s="252"/>
      <c r="D1524" s="231" t="s">
        <v>146</v>
      </c>
      <c r="E1524" s="253" t="s">
        <v>1</v>
      </c>
      <c r="F1524" s="254" t="s">
        <v>159</v>
      </c>
      <c r="G1524" s="252"/>
      <c r="H1524" s="255">
        <v>8.1500000000000004</v>
      </c>
      <c r="I1524" s="256"/>
      <c r="J1524" s="252"/>
      <c r="K1524" s="252"/>
      <c r="L1524" s="257"/>
      <c r="M1524" s="258"/>
      <c r="N1524" s="259"/>
      <c r="O1524" s="259"/>
      <c r="P1524" s="259"/>
      <c r="Q1524" s="259"/>
      <c r="R1524" s="259"/>
      <c r="S1524" s="259"/>
      <c r="T1524" s="260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61" t="s">
        <v>146</v>
      </c>
      <c r="AU1524" s="261" t="s">
        <v>144</v>
      </c>
      <c r="AV1524" s="15" t="s">
        <v>143</v>
      </c>
      <c r="AW1524" s="15" t="s">
        <v>30</v>
      </c>
      <c r="AX1524" s="15" t="s">
        <v>81</v>
      </c>
      <c r="AY1524" s="261" t="s">
        <v>136</v>
      </c>
    </row>
    <row r="1525" s="2" customFormat="1" ht="24.15" customHeight="1">
      <c r="A1525" s="38"/>
      <c r="B1525" s="39"/>
      <c r="C1525" s="215" t="s">
        <v>1912</v>
      </c>
      <c r="D1525" s="215" t="s">
        <v>139</v>
      </c>
      <c r="E1525" s="216" t="s">
        <v>1913</v>
      </c>
      <c r="F1525" s="217" t="s">
        <v>1914</v>
      </c>
      <c r="G1525" s="218" t="s">
        <v>176</v>
      </c>
      <c r="H1525" s="219">
        <v>8.1500000000000004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0.00012</v>
      </c>
      <c r="R1525" s="225">
        <f>Q1525*H1525</f>
        <v>0.00097800000000000014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277</v>
      </c>
      <c r="AT1525" s="227" t="s">
        <v>139</v>
      </c>
      <c r="AU1525" s="227" t="s">
        <v>144</v>
      </c>
      <c r="AY1525" s="17" t="s">
        <v>136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144</v>
      </c>
      <c r="BK1525" s="228">
        <f>ROUND(I1525*H1525,2)</f>
        <v>0</v>
      </c>
      <c r="BL1525" s="17" t="s">
        <v>277</v>
      </c>
      <c r="BM1525" s="227" t="s">
        <v>1915</v>
      </c>
    </row>
    <row r="1526" s="13" customFormat="1">
      <c r="A1526" s="13"/>
      <c r="B1526" s="229"/>
      <c r="C1526" s="230"/>
      <c r="D1526" s="231" t="s">
        <v>146</v>
      </c>
      <c r="E1526" s="232" t="s">
        <v>1</v>
      </c>
      <c r="F1526" s="233" t="s">
        <v>1517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146</v>
      </c>
      <c r="AU1526" s="239" t="s">
        <v>144</v>
      </c>
      <c r="AV1526" s="13" t="s">
        <v>81</v>
      </c>
      <c r="AW1526" s="13" t="s">
        <v>30</v>
      </c>
      <c r="AX1526" s="13" t="s">
        <v>73</v>
      </c>
      <c r="AY1526" s="239" t="s">
        <v>136</v>
      </c>
    </row>
    <row r="1527" s="14" customFormat="1">
      <c r="A1527" s="14"/>
      <c r="B1527" s="240"/>
      <c r="C1527" s="241"/>
      <c r="D1527" s="231" t="s">
        <v>146</v>
      </c>
      <c r="E1527" s="242" t="s">
        <v>1</v>
      </c>
      <c r="F1527" s="243" t="s">
        <v>1896</v>
      </c>
      <c r="G1527" s="241"/>
      <c r="H1527" s="244">
        <v>2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146</v>
      </c>
      <c r="AU1527" s="250" t="s">
        <v>144</v>
      </c>
      <c r="AV1527" s="14" t="s">
        <v>144</v>
      </c>
      <c r="AW1527" s="14" t="s">
        <v>30</v>
      </c>
      <c r="AX1527" s="14" t="s">
        <v>73</v>
      </c>
      <c r="AY1527" s="250" t="s">
        <v>136</v>
      </c>
    </row>
    <row r="1528" s="13" customFormat="1">
      <c r="A1528" s="13"/>
      <c r="B1528" s="229"/>
      <c r="C1528" s="230"/>
      <c r="D1528" s="231" t="s">
        <v>146</v>
      </c>
      <c r="E1528" s="232" t="s">
        <v>1</v>
      </c>
      <c r="F1528" s="233" t="s">
        <v>364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146</v>
      </c>
      <c r="AU1528" s="239" t="s">
        <v>144</v>
      </c>
      <c r="AV1528" s="13" t="s">
        <v>81</v>
      </c>
      <c r="AW1528" s="13" t="s">
        <v>30</v>
      </c>
      <c r="AX1528" s="13" t="s">
        <v>73</v>
      </c>
      <c r="AY1528" s="239" t="s">
        <v>136</v>
      </c>
    </row>
    <row r="1529" s="14" customFormat="1">
      <c r="A1529" s="14"/>
      <c r="B1529" s="240"/>
      <c r="C1529" s="241"/>
      <c r="D1529" s="231" t="s">
        <v>146</v>
      </c>
      <c r="E1529" s="242" t="s">
        <v>1</v>
      </c>
      <c r="F1529" s="243" t="s">
        <v>1897</v>
      </c>
      <c r="G1529" s="241"/>
      <c r="H1529" s="244">
        <v>1.5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146</v>
      </c>
      <c r="AU1529" s="250" t="s">
        <v>144</v>
      </c>
      <c r="AV1529" s="14" t="s">
        <v>144</v>
      </c>
      <c r="AW1529" s="14" t="s">
        <v>30</v>
      </c>
      <c r="AX1529" s="14" t="s">
        <v>73</v>
      </c>
      <c r="AY1529" s="250" t="s">
        <v>136</v>
      </c>
    </row>
    <row r="1530" s="13" customFormat="1">
      <c r="A1530" s="13"/>
      <c r="B1530" s="229"/>
      <c r="C1530" s="230"/>
      <c r="D1530" s="231" t="s">
        <v>146</v>
      </c>
      <c r="E1530" s="232" t="s">
        <v>1</v>
      </c>
      <c r="F1530" s="233" t="s">
        <v>335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146</v>
      </c>
      <c r="AU1530" s="239" t="s">
        <v>144</v>
      </c>
      <c r="AV1530" s="13" t="s">
        <v>81</v>
      </c>
      <c r="AW1530" s="13" t="s">
        <v>30</v>
      </c>
      <c r="AX1530" s="13" t="s">
        <v>73</v>
      </c>
      <c r="AY1530" s="239" t="s">
        <v>136</v>
      </c>
    </row>
    <row r="1531" s="14" customFormat="1">
      <c r="A1531" s="14"/>
      <c r="B1531" s="240"/>
      <c r="C1531" s="241"/>
      <c r="D1531" s="231" t="s">
        <v>146</v>
      </c>
      <c r="E1531" s="242" t="s">
        <v>1</v>
      </c>
      <c r="F1531" s="243" t="s">
        <v>1897</v>
      </c>
      <c r="G1531" s="241"/>
      <c r="H1531" s="244">
        <v>1.5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146</v>
      </c>
      <c r="AU1531" s="250" t="s">
        <v>144</v>
      </c>
      <c r="AV1531" s="14" t="s">
        <v>144</v>
      </c>
      <c r="AW1531" s="14" t="s">
        <v>30</v>
      </c>
      <c r="AX1531" s="14" t="s">
        <v>73</v>
      </c>
      <c r="AY1531" s="250" t="s">
        <v>136</v>
      </c>
    </row>
    <row r="1532" s="13" customFormat="1">
      <c r="A1532" s="13"/>
      <c r="B1532" s="229"/>
      <c r="C1532" s="230"/>
      <c r="D1532" s="231" t="s">
        <v>146</v>
      </c>
      <c r="E1532" s="232" t="s">
        <v>1</v>
      </c>
      <c r="F1532" s="233" t="s">
        <v>336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146</v>
      </c>
      <c r="AU1532" s="239" t="s">
        <v>144</v>
      </c>
      <c r="AV1532" s="13" t="s">
        <v>81</v>
      </c>
      <c r="AW1532" s="13" t="s">
        <v>30</v>
      </c>
      <c r="AX1532" s="13" t="s">
        <v>73</v>
      </c>
      <c r="AY1532" s="239" t="s">
        <v>136</v>
      </c>
    </row>
    <row r="1533" s="14" customFormat="1">
      <c r="A1533" s="14"/>
      <c r="B1533" s="240"/>
      <c r="C1533" s="241"/>
      <c r="D1533" s="231" t="s">
        <v>146</v>
      </c>
      <c r="E1533" s="242" t="s">
        <v>1</v>
      </c>
      <c r="F1533" s="243" t="s">
        <v>1897</v>
      </c>
      <c r="G1533" s="241"/>
      <c r="H1533" s="244">
        <v>1.5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146</v>
      </c>
      <c r="AU1533" s="250" t="s">
        <v>144</v>
      </c>
      <c r="AV1533" s="14" t="s">
        <v>144</v>
      </c>
      <c r="AW1533" s="14" t="s">
        <v>30</v>
      </c>
      <c r="AX1533" s="14" t="s">
        <v>73</v>
      </c>
      <c r="AY1533" s="250" t="s">
        <v>136</v>
      </c>
    </row>
    <row r="1534" s="13" customFormat="1">
      <c r="A1534" s="13"/>
      <c r="B1534" s="229"/>
      <c r="C1534" s="230"/>
      <c r="D1534" s="231" t="s">
        <v>146</v>
      </c>
      <c r="E1534" s="232" t="s">
        <v>1</v>
      </c>
      <c r="F1534" s="233" t="s">
        <v>325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146</v>
      </c>
      <c r="AU1534" s="239" t="s">
        <v>144</v>
      </c>
      <c r="AV1534" s="13" t="s">
        <v>81</v>
      </c>
      <c r="AW1534" s="13" t="s">
        <v>30</v>
      </c>
      <c r="AX1534" s="13" t="s">
        <v>73</v>
      </c>
      <c r="AY1534" s="239" t="s">
        <v>136</v>
      </c>
    </row>
    <row r="1535" s="14" customFormat="1">
      <c r="A1535" s="14"/>
      <c r="B1535" s="240"/>
      <c r="C1535" s="241"/>
      <c r="D1535" s="231" t="s">
        <v>146</v>
      </c>
      <c r="E1535" s="242" t="s">
        <v>1</v>
      </c>
      <c r="F1535" s="243" t="s">
        <v>1898</v>
      </c>
      <c r="G1535" s="241"/>
      <c r="H1535" s="244">
        <v>1.6499999999999999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146</v>
      </c>
      <c r="AU1535" s="250" t="s">
        <v>144</v>
      </c>
      <c r="AV1535" s="14" t="s">
        <v>144</v>
      </c>
      <c r="AW1535" s="14" t="s">
        <v>30</v>
      </c>
      <c r="AX1535" s="14" t="s">
        <v>73</v>
      </c>
      <c r="AY1535" s="250" t="s">
        <v>136</v>
      </c>
    </row>
    <row r="1536" s="15" customFormat="1">
      <c r="A1536" s="15"/>
      <c r="B1536" s="251"/>
      <c r="C1536" s="252"/>
      <c r="D1536" s="231" t="s">
        <v>146</v>
      </c>
      <c r="E1536" s="253" t="s">
        <v>1</v>
      </c>
      <c r="F1536" s="254" t="s">
        <v>159</v>
      </c>
      <c r="G1536" s="252"/>
      <c r="H1536" s="255">
        <v>8.1500000000000004</v>
      </c>
      <c r="I1536" s="256"/>
      <c r="J1536" s="252"/>
      <c r="K1536" s="252"/>
      <c r="L1536" s="257"/>
      <c r="M1536" s="258"/>
      <c r="N1536" s="259"/>
      <c r="O1536" s="259"/>
      <c r="P1536" s="259"/>
      <c r="Q1536" s="259"/>
      <c r="R1536" s="259"/>
      <c r="S1536" s="259"/>
      <c r="T1536" s="260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61" t="s">
        <v>146</v>
      </c>
      <c r="AU1536" s="261" t="s">
        <v>144</v>
      </c>
      <c r="AV1536" s="15" t="s">
        <v>143</v>
      </c>
      <c r="AW1536" s="15" t="s">
        <v>30</v>
      </c>
      <c r="AX1536" s="15" t="s">
        <v>81</v>
      </c>
      <c r="AY1536" s="261" t="s">
        <v>136</v>
      </c>
    </row>
    <row r="1537" s="2" customFormat="1" ht="24.15" customHeight="1">
      <c r="A1537" s="38"/>
      <c r="B1537" s="39"/>
      <c r="C1537" s="215" t="s">
        <v>1916</v>
      </c>
      <c r="D1537" s="215" t="s">
        <v>139</v>
      </c>
      <c r="E1537" s="216" t="s">
        <v>1917</v>
      </c>
      <c r="F1537" s="217" t="s">
        <v>1918</v>
      </c>
      <c r="G1537" s="218" t="s">
        <v>176</v>
      </c>
      <c r="H1537" s="219">
        <v>8.1500000000000004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0.00012</v>
      </c>
      <c r="R1537" s="225">
        <f>Q1537*H1537</f>
        <v>0.00097800000000000014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277</v>
      </c>
      <c r="AT1537" s="227" t="s">
        <v>139</v>
      </c>
      <c r="AU1537" s="227" t="s">
        <v>144</v>
      </c>
      <c r="AY1537" s="17" t="s">
        <v>136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144</v>
      </c>
      <c r="BK1537" s="228">
        <f>ROUND(I1537*H1537,2)</f>
        <v>0</v>
      </c>
      <c r="BL1537" s="17" t="s">
        <v>277</v>
      </c>
      <c r="BM1537" s="227" t="s">
        <v>1919</v>
      </c>
    </row>
    <row r="1538" s="13" customFormat="1">
      <c r="A1538" s="13"/>
      <c r="B1538" s="229"/>
      <c r="C1538" s="230"/>
      <c r="D1538" s="231" t="s">
        <v>146</v>
      </c>
      <c r="E1538" s="232" t="s">
        <v>1</v>
      </c>
      <c r="F1538" s="233" t="s">
        <v>1517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146</v>
      </c>
      <c r="AU1538" s="239" t="s">
        <v>144</v>
      </c>
      <c r="AV1538" s="13" t="s">
        <v>81</v>
      </c>
      <c r="AW1538" s="13" t="s">
        <v>30</v>
      </c>
      <c r="AX1538" s="13" t="s">
        <v>73</v>
      </c>
      <c r="AY1538" s="239" t="s">
        <v>136</v>
      </c>
    </row>
    <row r="1539" s="14" customFormat="1">
      <c r="A1539" s="14"/>
      <c r="B1539" s="240"/>
      <c r="C1539" s="241"/>
      <c r="D1539" s="231" t="s">
        <v>146</v>
      </c>
      <c r="E1539" s="242" t="s">
        <v>1</v>
      </c>
      <c r="F1539" s="243" t="s">
        <v>1896</v>
      </c>
      <c r="G1539" s="241"/>
      <c r="H1539" s="244">
        <v>2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146</v>
      </c>
      <c r="AU1539" s="250" t="s">
        <v>144</v>
      </c>
      <c r="AV1539" s="14" t="s">
        <v>144</v>
      </c>
      <c r="AW1539" s="14" t="s">
        <v>30</v>
      </c>
      <c r="AX1539" s="14" t="s">
        <v>73</v>
      </c>
      <c r="AY1539" s="250" t="s">
        <v>136</v>
      </c>
    </row>
    <row r="1540" s="13" customFormat="1">
      <c r="A1540" s="13"/>
      <c r="B1540" s="229"/>
      <c r="C1540" s="230"/>
      <c r="D1540" s="231" t="s">
        <v>146</v>
      </c>
      <c r="E1540" s="232" t="s">
        <v>1</v>
      </c>
      <c r="F1540" s="233" t="s">
        <v>364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146</v>
      </c>
      <c r="AU1540" s="239" t="s">
        <v>144</v>
      </c>
      <c r="AV1540" s="13" t="s">
        <v>81</v>
      </c>
      <c r="AW1540" s="13" t="s">
        <v>30</v>
      </c>
      <c r="AX1540" s="13" t="s">
        <v>73</v>
      </c>
      <c r="AY1540" s="239" t="s">
        <v>136</v>
      </c>
    </row>
    <row r="1541" s="14" customFormat="1">
      <c r="A1541" s="14"/>
      <c r="B1541" s="240"/>
      <c r="C1541" s="241"/>
      <c r="D1541" s="231" t="s">
        <v>146</v>
      </c>
      <c r="E1541" s="242" t="s">
        <v>1</v>
      </c>
      <c r="F1541" s="243" t="s">
        <v>1897</v>
      </c>
      <c r="G1541" s="241"/>
      <c r="H1541" s="244">
        <v>1.5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146</v>
      </c>
      <c r="AU1541" s="250" t="s">
        <v>144</v>
      </c>
      <c r="AV1541" s="14" t="s">
        <v>144</v>
      </c>
      <c r="AW1541" s="14" t="s">
        <v>30</v>
      </c>
      <c r="AX1541" s="14" t="s">
        <v>73</v>
      </c>
      <c r="AY1541" s="250" t="s">
        <v>136</v>
      </c>
    </row>
    <row r="1542" s="13" customFormat="1">
      <c r="A1542" s="13"/>
      <c r="B1542" s="229"/>
      <c r="C1542" s="230"/>
      <c r="D1542" s="231" t="s">
        <v>146</v>
      </c>
      <c r="E1542" s="232" t="s">
        <v>1</v>
      </c>
      <c r="F1542" s="233" t="s">
        <v>335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146</v>
      </c>
      <c r="AU1542" s="239" t="s">
        <v>144</v>
      </c>
      <c r="AV1542" s="13" t="s">
        <v>81</v>
      </c>
      <c r="AW1542" s="13" t="s">
        <v>30</v>
      </c>
      <c r="AX1542" s="13" t="s">
        <v>73</v>
      </c>
      <c r="AY1542" s="239" t="s">
        <v>136</v>
      </c>
    </row>
    <row r="1543" s="14" customFormat="1">
      <c r="A1543" s="14"/>
      <c r="B1543" s="240"/>
      <c r="C1543" s="241"/>
      <c r="D1543" s="231" t="s">
        <v>146</v>
      </c>
      <c r="E1543" s="242" t="s">
        <v>1</v>
      </c>
      <c r="F1543" s="243" t="s">
        <v>1897</v>
      </c>
      <c r="G1543" s="241"/>
      <c r="H1543" s="244">
        <v>1.5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146</v>
      </c>
      <c r="AU1543" s="250" t="s">
        <v>144</v>
      </c>
      <c r="AV1543" s="14" t="s">
        <v>144</v>
      </c>
      <c r="AW1543" s="14" t="s">
        <v>30</v>
      </c>
      <c r="AX1543" s="14" t="s">
        <v>73</v>
      </c>
      <c r="AY1543" s="250" t="s">
        <v>136</v>
      </c>
    </row>
    <row r="1544" s="13" customFormat="1">
      <c r="A1544" s="13"/>
      <c r="B1544" s="229"/>
      <c r="C1544" s="230"/>
      <c r="D1544" s="231" t="s">
        <v>146</v>
      </c>
      <c r="E1544" s="232" t="s">
        <v>1</v>
      </c>
      <c r="F1544" s="233" t="s">
        <v>336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146</v>
      </c>
      <c r="AU1544" s="239" t="s">
        <v>144</v>
      </c>
      <c r="AV1544" s="13" t="s">
        <v>81</v>
      </c>
      <c r="AW1544" s="13" t="s">
        <v>30</v>
      </c>
      <c r="AX1544" s="13" t="s">
        <v>73</v>
      </c>
      <c r="AY1544" s="239" t="s">
        <v>136</v>
      </c>
    </row>
    <row r="1545" s="14" customFormat="1">
      <c r="A1545" s="14"/>
      <c r="B1545" s="240"/>
      <c r="C1545" s="241"/>
      <c r="D1545" s="231" t="s">
        <v>146</v>
      </c>
      <c r="E1545" s="242" t="s">
        <v>1</v>
      </c>
      <c r="F1545" s="243" t="s">
        <v>1897</v>
      </c>
      <c r="G1545" s="241"/>
      <c r="H1545" s="244">
        <v>1.5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146</v>
      </c>
      <c r="AU1545" s="250" t="s">
        <v>144</v>
      </c>
      <c r="AV1545" s="14" t="s">
        <v>144</v>
      </c>
      <c r="AW1545" s="14" t="s">
        <v>30</v>
      </c>
      <c r="AX1545" s="14" t="s">
        <v>73</v>
      </c>
      <c r="AY1545" s="250" t="s">
        <v>136</v>
      </c>
    </row>
    <row r="1546" s="13" customFormat="1">
      <c r="A1546" s="13"/>
      <c r="B1546" s="229"/>
      <c r="C1546" s="230"/>
      <c r="D1546" s="231" t="s">
        <v>146</v>
      </c>
      <c r="E1546" s="232" t="s">
        <v>1</v>
      </c>
      <c r="F1546" s="233" t="s">
        <v>325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146</v>
      </c>
      <c r="AU1546" s="239" t="s">
        <v>144</v>
      </c>
      <c r="AV1546" s="13" t="s">
        <v>81</v>
      </c>
      <c r="AW1546" s="13" t="s">
        <v>30</v>
      </c>
      <c r="AX1546" s="13" t="s">
        <v>73</v>
      </c>
      <c r="AY1546" s="239" t="s">
        <v>136</v>
      </c>
    </row>
    <row r="1547" s="14" customFormat="1">
      <c r="A1547" s="14"/>
      <c r="B1547" s="240"/>
      <c r="C1547" s="241"/>
      <c r="D1547" s="231" t="s">
        <v>146</v>
      </c>
      <c r="E1547" s="242" t="s">
        <v>1</v>
      </c>
      <c r="F1547" s="243" t="s">
        <v>1898</v>
      </c>
      <c r="G1547" s="241"/>
      <c r="H1547" s="244">
        <v>1.6499999999999999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146</v>
      </c>
      <c r="AU1547" s="250" t="s">
        <v>144</v>
      </c>
      <c r="AV1547" s="14" t="s">
        <v>144</v>
      </c>
      <c r="AW1547" s="14" t="s">
        <v>30</v>
      </c>
      <c r="AX1547" s="14" t="s">
        <v>73</v>
      </c>
      <c r="AY1547" s="250" t="s">
        <v>136</v>
      </c>
    </row>
    <row r="1548" s="15" customFormat="1">
      <c r="A1548" s="15"/>
      <c r="B1548" s="251"/>
      <c r="C1548" s="252"/>
      <c r="D1548" s="231" t="s">
        <v>146</v>
      </c>
      <c r="E1548" s="253" t="s">
        <v>1</v>
      </c>
      <c r="F1548" s="254" t="s">
        <v>159</v>
      </c>
      <c r="G1548" s="252"/>
      <c r="H1548" s="255">
        <v>8.1500000000000004</v>
      </c>
      <c r="I1548" s="256"/>
      <c r="J1548" s="252"/>
      <c r="K1548" s="252"/>
      <c r="L1548" s="257"/>
      <c r="M1548" s="258"/>
      <c r="N1548" s="259"/>
      <c r="O1548" s="259"/>
      <c r="P1548" s="259"/>
      <c r="Q1548" s="259"/>
      <c r="R1548" s="259"/>
      <c r="S1548" s="259"/>
      <c r="T1548" s="260"/>
      <c r="U1548" s="15"/>
      <c r="V1548" s="15"/>
      <c r="W1548" s="15"/>
      <c r="X1548" s="15"/>
      <c r="Y1548" s="15"/>
      <c r="Z1548" s="15"/>
      <c r="AA1548" s="15"/>
      <c r="AB1548" s="15"/>
      <c r="AC1548" s="15"/>
      <c r="AD1548" s="15"/>
      <c r="AE1548" s="15"/>
      <c r="AT1548" s="261" t="s">
        <v>146</v>
      </c>
      <c r="AU1548" s="261" t="s">
        <v>144</v>
      </c>
      <c r="AV1548" s="15" t="s">
        <v>143</v>
      </c>
      <c r="AW1548" s="15" t="s">
        <v>30</v>
      </c>
      <c r="AX1548" s="15" t="s">
        <v>81</v>
      </c>
      <c r="AY1548" s="261" t="s">
        <v>136</v>
      </c>
    </row>
    <row r="1549" s="2" customFormat="1" ht="24.15" customHeight="1">
      <c r="A1549" s="38"/>
      <c r="B1549" s="39"/>
      <c r="C1549" s="215" t="s">
        <v>1920</v>
      </c>
      <c r="D1549" s="215" t="s">
        <v>139</v>
      </c>
      <c r="E1549" s="216" t="s">
        <v>1921</v>
      </c>
      <c r="F1549" s="217" t="s">
        <v>1922</v>
      </c>
      <c r="G1549" s="218" t="s">
        <v>176</v>
      </c>
      <c r="H1549" s="219">
        <v>8.1500000000000004</v>
      </c>
      <c r="I1549" s="220"/>
      <c r="J1549" s="221">
        <f>ROUND(I1549*H1549,2)</f>
        <v>0</v>
      </c>
      <c r="K1549" s="222"/>
      <c r="L1549" s="44"/>
      <c r="M1549" s="223" t="s">
        <v>1</v>
      </c>
      <c r="N1549" s="224" t="s">
        <v>39</v>
      </c>
      <c r="O1549" s="91"/>
      <c r="P1549" s="225">
        <f>O1549*H1549</f>
        <v>0</v>
      </c>
      <c r="Q1549" s="225">
        <v>3.0000000000000001E-05</v>
      </c>
      <c r="R1549" s="225">
        <f>Q1549*H1549</f>
        <v>0.00024450000000000003</v>
      </c>
      <c r="S1549" s="225">
        <v>0</v>
      </c>
      <c r="T1549" s="226">
        <f>S1549*H1549</f>
        <v>0</v>
      </c>
      <c r="U1549" s="38"/>
      <c r="V1549" s="38"/>
      <c r="W1549" s="38"/>
      <c r="X1549" s="38"/>
      <c r="Y1549" s="38"/>
      <c r="Z1549" s="38"/>
      <c r="AA1549" s="38"/>
      <c r="AB1549" s="38"/>
      <c r="AC1549" s="38"/>
      <c r="AD1549" s="38"/>
      <c r="AE1549" s="38"/>
      <c r="AR1549" s="227" t="s">
        <v>277</v>
      </c>
      <c r="AT1549" s="227" t="s">
        <v>139</v>
      </c>
      <c r="AU1549" s="227" t="s">
        <v>144</v>
      </c>
      <c r="AY1549" s="17" t="s">
        <v>136</v>
      </c>
      <c r="BE1549" s="228">
        <f>IF(N1549="základní",J1549,0)</f>
        <v>0</v>
      </c>
      <c r="BF1549" s="228">
        <f>IF(N1549="snížená",J1549,0)</f>
        <v>0</v>
      </c>
      <c r="BG1549" s="228">
        <f>IF(N1549="zákl. přenesená",J1549,0)</f>
        <v>0</v>
      </c>
      <c r="BH1549" s="228">
        <f>IF(N1549="sníž. přenesená",J1549,0)</f>
        <v>0</v>
      </c>
      <c r="BI1549" s="228">
        <f>IF(N1549="nulová",J1549,0)</f>
        <v>0</v>
      </c>
      <c r="BJ1549" s="17" t="s">
        <v>144</v>
      </c>
      <c r="BK1549" s="228">
        <f>ROUND(I1549*H1549,2)</f>
        <v>0</v>
      </c>
      <c r="BL1549" s="17" t="s">
        <v>277</v>
      </c>
      <c r="BM1549" s="227" t="s">
        <v>1923</v>
      </c>
    </row>
    <row r="1550" s="13" customFormat="1">
      <c r="A1550" s="13"/>
      <c r="B1550" s="229"/>
      <c r="C1550" s="230"/>
      <c r="D1550" s="231" t="s">
        <v>146</v>
      </c>
      <c r="E1550" s="232" t="s">
        <v>1</v>
      </c>
      <c r="F1550" s="233" t="s">
        <v>1517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146</v>
      </c>
      <c r="AU1550" s="239" t="s">
        <v>144</v>
      </c>
      <c r="AV1550" s="13" t="s">
        <v>81</v>
      </c>
      <c r="AW1550" s="13" t="s">
        <v>30</v>
      </c>
      <c r="AX1550" s="13" t="s">
        <v>73</v>
      </c>
      <c r="AY1550" s="239" t="s">
        <v>136</v>
      </c>
    </row>
    <row r="1551" s="14" customFormat="1">
      <c r="A1551" s="14"/>
      <c r="B1551" s="240"/>
      <c r="C1551" s="241"/>
      <c r="D1551" s="231" t="s">
        <v>146</v>
      </c>
      <c r="E1551" s="242" t="s">
        <v>1</v>
      </c>
      <c r="F1551" s="243" t="s">
        <v>1896</v>
      </c>
      <c r="G1551" s="241"/>
      <c r="H1551" s="244">
        <v>2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146</v>
      </c>
      <c r="AU1551" s="250" t="s">
        <v>144</v>
      </c>
      <c r="AV1551" s="14" t="s">
        <v>144</v>
      </c>
      <c r="AW1551" s="14" t="s">
        <v>30</v>
      </c>
      <c r="AX1551" s="14" t="s">
        <v>73</v>
      </c>
      <c r="AY1551" s="250" t="s">
        <v>136</v>
      </c>
    </row>
    <row r="1552" s="13" customFormat="1">
      <c r="A1552" s="13"/>
      <c r="B1552" s="229"/>
      <c r="C1552" s="230"/>
      <c r="D1552" s="231" t="s">
        <v>146</v>
      </c>
      <c r="E1552" s="232" t="s">
        <v>1</v>
      </c>
      <c r="F1552" s="233" t="s">
        <v>364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146</v>
      </c>
      <c r="AU1552" s="239" t="s">
        <v>144</v>
      </c>
      <c r="AV1552" s="13" t="s">
        <v>81</v>
      </c>
      <c r="AW1552" s="13" t="s">
        <v>30</v>
      </c>
      <c r="AX1552" s="13" t="s">
        <v>73</v>
      </c>
      <c r="AY1552" s="239" t="s">
        <v>136</v>
      </c>
    </row>
    <row r="1553" s="14" customFormat="1">
      <c r="A1553" s="14"/>
      <c r="B1553" s="240"/>
      <c r="C1553" s="241"/>
      <c r="D1553" s="231" t="s">
        <v>146</v>
      </c>
      <c r="E1553" s="242" t="s">
        <v>1</v>
      </c>
      <c r="F1553" s="243" t="s">
        <v>1897</v>
      </c>
      <c r="G1553" s="241"/>
      <c r="H1553" s="244">
        <v>1.5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146</v>
      </c>
      <c r="AU1553" s="250" t="s">
        <v>144</v>
      </c>
      <c r="AV1553" s="14" t="s">
        <v>144</v>
      </c>
      <c r="AW1553" s="14" t="s">
        <v>30</v>
      </c>
      <c r="AX1553" s="14" t="s">
        <v>73</v>
      </c>
      <c r="AY1553" s="250" t="s">
        <v>136</v>
      </c>
    </row>
    <row r="1554" s="13" customFormat="1">
      <c r="A1554" s="13"/>
      <c r="B1554" s="229"/>
      <c r="C1554" s="230"/>
      <c r="D1554" s="231" t="s">
        <v>146</v>
      </c>
      <c r="E1554" s="232" t="s">
        <v>1</v>
      </c>
      <c r="F1554" s="233" t="s">
        <v>335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146</v>
      </c>
      <c r="AU1554" s="239" t="s">
        <v>144</v>
      </c>
      <c r="AV1554" s="13" t="s">
        <v>81</v>
      </c>
      <c r="AW1554" s="13" t="s">
        <v>30</v>
      </c>
      <c r="AX1554" s="13" t="s">
        <v>73</v>
      </c>
      <c r="AY1554" s="239" t="s">
        <v>136</v>
      </c>
    </row>
    <row r="1555" s="14" customFormat="1">
      <c r="A1555" s="14"/>
      <c r="B1555" s="240"/>
      <c r="C1555" s="241"/>
      <c r="D1555" s="231" t="s">
        <v>146</v>
      </c>
      <c r="E1555" s="242" t="s">
        <v>1</v>
      </c>
      <c r="F1555" s="243" t="s">
        <v>1897</v>
      </c>
      <c r="G1555" s="241"/>
      <c r="H1555" s="244">
        <v>1.5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146</v>
      </c>
      <c r="AU1555" s="250" t="s">
        <v>144</v>
      </c>
      <c r="AV1555" s="14" t="s">
        <v>144</v>
      </c>
      <c r="AW1555" s="14" t="s">
        <v>30</v>
      </c>
      <c r="AX1555" s="14" t="s">
        <v>73</v>
      </c>
      <c r="AY1555" s="250" t="s">
        <v>136</v>
      </c>
    </row>
    <row r="1556" s="13" customFormat="1">
      <c r="A1556" s="13"/>
      <c r="B1556" s="229"/>
      <c r="C1556" s="230"/>
      <c r="D1556" s="231" t="s">
        <v>146</v>
      </c>
      <c r="E1556" s="232" t="s">
        <v>1</v>
      </c>
      <c r="F1556" s="233" t="s">
        <v>336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146</v>
      </c>
      <c r="AU1556" s="239" t="s">
        <v>144</v>
      </c>
      <c r="AV1556" s="13" t="s">
        <v>81</v>
      </c>
      <c r="AW1556" s="13" t="s">
        <v>30</v>
      </c>
      <c r="AX1556" s="13" t="s">
        <v>73</v>
      </c>
      <c r="AY1556" s="239" t="s">
        <v>136</v>
      </c>
    </row>
    <row r="1557" s="14" customFormat="1">
      <c r="A1557" s="14"/>
      <c r="B1557" s="240"/>
      <c r="C1557" s="241"/>
      <c r="D1557" s="231" t="s">
        <v>146</v>
      </c>
      <c r="E1557" s="242" t="s">
        <v>1</v>
      </c>
      <c r="F1557" s="243" t="s">
        <v>1897</v>
      </c>
      <c r="G1557" s="241"/>
      <c r="H1557" s="244">
        <v>1.5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146</v>
      </c>
      <c r="AU1557" s="250" t="s">
        <v>144</v>
      </c>
      <c r="AV1557" s="14" t="s">
        <v>144</v>
      </c>
      <c r="AW1557" s="14" t="s">
        <v>30</v>
      </c>
      <c r="AX1557" s="14" t="s">
        <v>73</v>
      </c>
      <c r="AY1557" s="250" t="s">
        <v>136</v>
      </c>
    </row>
    <row r="1558" s="13" customFormat="1">
      <c r="A1558" s="13"/>
      <c r="B1558" s="229"/>
      <c r="C1558" s="230"/>
      <c r="D1558" s="231" t="s">
        <v>146</v>
      </c>
      <c r="E1558" s="232" t="s">
        <v>1</v>
      </c>
      <c r="F1558" s="233" t="s">
        <v>325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146</v>
      </c>
      <c r="AU1558" s="239" t="s">
        <v>144</v>
      </c>
      <c r="AV1558" s="13" t="s">
        <v>81</v>
      </c>
      <c r="AW1558" s="13" t="s">
        <v>30</v>
      </c>
      <c r="AX1558" s="13" t="s">
        <v>73</v>
      </c>
      <c r="AY1558" s="239" t="s">
        <v>136</v>
      </c>
    </row>
    <row r="1559" s="14" customFormat="1">
      <c r="A1559" s="14"/>
      <c r="B1559" s="240"/>
      <c r="C1559" s="241"/>
      <c r="D1559" s="231" t="s">
        <v>146</v>
      </c>
      <c r="E1559" s="242" t="s">
        <v>1</v>
      </c>
      <c r="F1559" s="243" t="s">
        <v>1898</v>
      </c>
      <c r="G1559" s="241"/>
      <c r="H1559" s="244">
        <v>1.6499999999999999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146</v>
      </c>
      <c r="AU1559" s="250" t="s">
        <v>144</v>
      </c>
      <c r="AV1559" s="14" t="s">
        <v>144</v>
      </c>
      <c r="AW1559" s="14" t="s">
        <v>30</v>
      </c>
      <c r="AX1559" s="14" t="s">
        <v>73</v>
      </c>
      <c r="AY1559" s="250" t="s">
        <v>136</v>
      </c>
    </row>
    <row r="1560" s="15" customFormat="1">
      <c r="A1560" s="15"/>
      <c r="B1560" s="251"/>
      <c r="C1560" s="252"/>
      <c r="D1560" s="231" t="s">
        <v>146</v>
      </c>
      <c r="E1560" s="253" t="s">
        <v>1</v>
      </c>
      <c r="F1560" s="254" t="s">
        <v>159</v>
      </c>
      <c r="G1560" s="252"/>
      <c r="H1560" s="255">
        <v>8.1500000000000004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5"/>
      <c r="V1560" s="15"/>
      <c r="W1560" s="15"/>
      <c r="X1560" s="15"/>
      <c r="Y1560" s="15"/>
      <c r="Z1560" s="15"/>
      <c r="AA1560" s="15"/>
      <c r="AB1560" s="15"/>
      <c r="AC1560" s="15"/>
      <c r="AD1560" s="15"/>
      <c r="AE1560" s="15"/>
      <c r="AT1560" s="261" t="s">
        <v>146</v>
      </c>
      <c r="AU1560" s="261" t="s">
        <v>144</v>
      </c>
      <c r="AV1560" s="15" t="s">
        <v>143</v>
      </c>
      <c r="AW1560" s="15" t="s">
        <v>30</v>
      </c>
      <c r="AX1560" s="15" t="s">
        <v>81</v>
      </c>
      <c r="AY1560" s="261" t="s">
        <v>136</v>
      </c>
    </row>
    <row r="1561" s="2" customFormat="1" ht="24.15" customHeight="1">
      <c r="A1561" s="38"/>
      <c r="B1561" s="39"/>
      <c r="C1561" s="215" t="s">
        <v>1924</v>
      </c>
      <c r="D1561" s="215" t="s">
        <v>139</v>
      </c>
      <c r="E1561" s="216" t="s">
        <v>1925</v>
      </c>
      <c r="F1561" s="217" t="s">
        <v>1926</v>
      </c>
      <c r="G1561" s="218" t="s">
        <v>176</v>
      </c>
      <c r="H1561" s="219">
        <v>6.7199999999999998</v>
      </c>
      <c r="I1561" s="220"/>
      <c r="J1561" s="221">
        <f>ROUND(I1561*H1561,2)</f>
        <v>0</v>
      </c>
      <c r="K1561" s="222"/>
      <c r="L1561" s="44"/>
      <c r="M1561" s="223" t="s">
        <v>1</v>
      </c>
      <c r="N1561" s="224" t="s">
        <v>39</v>
      </c>
      <c r="O1561" s="91"/>
      <c r="P1561" s="225">
        <f>O1561*H1561</f>
        <v>0</v>
      </c>
      <c r="Q1561" s="225">
        <v>9.0000000000000006E-05</v>
      </c>
      <c r="R1561" s="225">
        <f>Q1561*H1561</f>
        <v>0.00060480000000000006</v>
      </c>
      <c r="S1561" s="225">
        <v>0</v>
      </c>
      <c r="T1561" s="226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27" t="s">
        <v>277</v>
      </c>
      <c r="AT1561" s="227" t="s">
        <v>139</v>
      </c>
      <c r="AU1561" s="227" t="s">
        <v>144</v>
      </c>
      <c r="AY1561" s="17" t="s">
        <v>136</v>
      </c>
      <c r="BE1561" s="228">
        <f>IF(N1561="základní",J1561,0)</f>
        <v>0</v>
      </c>
      <c r="BF1561" s="228">
        <f>IF(N1561="snížená",J1561,0)</f>
        <v>0</v>
      </c>
      <c r="BG1561" s="228">
        <f>IF(N1561="zákl. přenesená",J1561,0)</f>
        <v>0</v>
      </c>
      <c r="BH1561" s="228">
        <f>IF(N1561="sníž. přenesená",J1561,0)</f>
        <v>0</v>
      </c>
      <c r="BI1561" s="228">
        <f>IF(N1561="nulová",J1561,0)</f>
        <v>0</v>
      </c>
      <c r="BJ1561" s="17" t="s">
        <v>144</v>
      </c>
      <c r="BK1561" s="228">
        <f>ROUND(I1561*H1561,2)</f>
        <v>0</v>
      </c>
      <c r="BL1561" s="17" t="s">
        <v>277</v>
      </c>
      <c r="BM1561" s="227" t="s">
        <v>1927</v>
      </c>
    </row>
    <row r="1562" s="13" customFormat="1">
      <c r="A1562" s="13"/>
      <c r="B1562" s="229"/>
      <c r="C1562" s="230"/>
      <c r="D1562" s="231" t="s">
        <v>146</v>
      </c>
      <c r="E1562" s="232" t="s">
        <v>1</v>
      </c>
      <c r="F1562" s="233" t="s">
        <v>336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146</v>
      </c>
      <c r="AU1562" s="239" t="s">
        <v>144</v>
      </c>
      <c r="AV1562" s="13" t="s">
        <v>81</v>
      </c>
      <c r="AW1562" s="13" t="s">
        <v>30</v>
      </c>
      <c r="AX1562" s="13" t="s">
        <v>73</v>
      </c>
      <c r="AY1562" s="239" t="s">
        <v>136</v>
      </c>
    </row>
    <row r="1563" s="14" customFormat="1">
      <c r="A1563" s="14"/>
      <c r="B1563" s="240"/>
      <c r="C1563" s="241"/>
      <c r="D1563" s="231" t="s">
        <v>146</v>
      </c>
      <c r="E1563" s="242" t="s">
        <v>1</v>
      </c>
      <c r="F1563" s="243" t="s">
        <v>1010</v>
      </c>
      <c r="G1563" s="241"/>
      <c r="H1563" s="244">
        <v>3.8399999999999999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146</v>
      </c>
      <c r="AU1563" s="250" t="s">
        <v>144</v>
      </c>
      <c r="AV1563" s="14" t="s">
        <v>144</v>
      </c>
      <c r="AW1563" s="14" t="s">
        <v>30</v>
      </c>
      <c r="AX1563" s="14" t="s">
        <v>73</v>
      </c>
      <c r="AY1563" s="250" t="s">
        <v>136</v>
      </c>
    </row>
    <row r="1564" s="13" customFormat="1">
      <c r="A1564" s="13"/>
      <c r="B1564" s="229"/>
      <c r="C1564" s="230"/>
      <c r="D1564" s="231" t="s">
        <v>146</v>
      </c>
      <c r="E1564" s="232" t="s">
        <v>1</v>
      </c>
      <c r="F1564" s="233" t="s">
        <v>325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146</v>
      </c>
      <c r="AU1564" s="239" t="s">
        <v>144</v>
      </c>
      <c r="AV1564" s="13" t="s">
        <v>81</v>
      </c>
      <c r="AW1564" s="13" t="s">
        <v>30</v>
      </c>
      <c r="AX1564" s="13" t="s">
        <v>73</v>
      </c>
      <c r="AY1564" s="239" t="s">
        <v>136</v>
      </c>
    </row>
    <row r="1565" s="14" customFormat="1">
      <c r="A1565" s="14"/>
      <c r="B1565" s="240"/>
      <c r="C1565" s="241"/>
      <c r="D1565" s="231" t="s">
        <v>146</v>
      </c>
      <c r="E1565" s="242" t="s">
        <v>1</v>
      </c>
      <c r="F1565" s="243" t="s">
        <v>1008</v>
      </c>
      <c r="G1565" s="241"/>
      <c r="H1565" s="244">
        <v>2.8799999999999999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146</v>
      </c>
      <c r="AU1565" s="250" t="s">
        <v>144</v>
      </c>
      <c r="AV1565" s="14" t="s">
        <v>144</v>
      </c>
      <c r="AW1565" s="14" t="s">
        <v>30</v>
      </c>
      <c r="AX1565" s="14" t="s">
        <v>73</v>
      </c>
      <c r="AY1565" s="250" t="s">
        <v>136</v>
      </c>
    </row>
    <row r="1566" s="15" customFormat="1">
      <c r="A1566" s="15"/>
      <c r="B1566" s="251"/>
      <c r="C1566" s="252"/>
      <c r="D1566" s="231" t="s">
        <v>146</v>
      </c>
      <c r="E1566" s="253" t="s">
        <v>1</v>
      </c>
      <c r="F1566" s="254" t="s">
        <v>159</v>
      </c>
      <c r="G1566" s="252"/>
      <c r="H1566" s="255">
        <v>6.7199999999999998</v>
      </c>
      <c r="I1566" s="256"/>
      <c r="J1566" s="252"/>
      <c r="K1566" s="252"/>
      <c r="L1566" s="257"/>
      <c r="M1566" s="258"/>
      <c r="N1566" s="259"/>
      <c r="O1566" s="259"/>
      <c r="P1566" s="259"/>
      <c r="Q1566" s="259"/>
      <c r="R1566" s="259"/>
      <c r="S1566" s="259"/>
      <c r="T1566" s="260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T1566" s="261" t="s">
        <v>146</v>
      </c>
      <c r="AU1566" s="261" t="s">
        <v>144</v>
      </c>
      <c r="AV1566" s="15" t="s">
        <v>143</v>
      </c>
      <c r="AW1566" s="15" t="s">
        <v>30</v>
      </c>
      <c r="AX1566" s="15" t="s">
        <v>81</v>
      </c>
      <c r="AY1566" s="261" t="s">
        <v>136</v>
      </c>
    </row>
    <row r="1567" s="2" customFormat="1" ht="33" customHeight="1">
      <c r="A1567" s="38"/>
      <c r="B1567" s="39"/>
      <c r="C1567" s="215" t="s">
        <v>1928</v>
      </c>
      <c r="D1567" s="215" t="s">
        <v>139</v>
      </c>
      <c r="E1567" s="216" t="s">
        <v>1929</v>
      </c>
      <c r="F1567" s="217" t="s">
        <v>1930</v>
      </c>
      <c r="G1567" s="218" t="s">
        <v>176</v>
      </c>
      <c r="H1567" s="219">
        <v>6.7199999999999998</v>
      </c>
      <c r="I1567" s="220"/>
      <c r="J1567" s="221">
        <f>ROUND(I1567*H1567,2)</f>
        <v>0</v>
      </c>
      <c r="K1567" s="222"/>
      <c r="L1567" s="44"/>
      <c r="M1567" s="223" t="s">
        <v>1</v>
      </c>
      <c r="N1567" s="224" t="s">
        <v>39</v>
      </c>
      <c r="O1567" s="91"/>
      <c r="P1567" s="225">
        <f>O1567*H1567</f>
        <v>0</v>
      </c>
      <c r="Q1567" s="225">
        <v>9.0000000000000006E-05</v>
      </c>
      <c r="R1567" s="225">
        <f>Q1567*H1567</f>
        <v>0.00060480000000000006</v>
      </c>
      <c r="S1567" s="225">
        <v>0</v>
      </c>
      <c r="T1567" s="226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27" t="s">
        <v>277</v>
      </c>
      <c r="AT1567" s="227" t="s">
        <v>139</v>
      </c>
      <c r="AU1567" s="227" t="s">
        <v>144</v>
      </c>
      <c r="AY1567" s="17" t="s">
        <v>136</v>
      </c>
      <c r="BE1567" s="228">
        <f>IF(N1567="základní",J1567,0)</f>
        <v>0</v>
      </c>
      <c r="BF1567" s="228">
        <f>IF(N1567="snížená",J1567,0)</f>
        <v>0</v>
      </c>
      <c r="BG1567" s="228">
        <f>IF(N1567="zákl. přenesená",J1567,0)</f>
        <v>0</v>
      </c>
      <c r="BH1567" s="228">
        <f>IF(N1567="sníž. přenesená",J1567,0)</f>
        <v>0</v>
      </c>
      <c r="BI1567" s="228">
        <f>IF(N1567="nulová",J1567,0)</f>
        <v>0</v>
      </c>
      <c r="BJ1567" s="17" t="s">
        <v>144</v>
      </c>
      <c r="BK1567" s="228">
        <f>ROUND(I1567*H1567,2)</f>
        <v>0</v>
      </c>
      <c r="BL1567" s="17" t="s">
        <v>277</v>
      </c>
      <c r="BM1567" s="227" t="s">
        <v>1931</v>
      </c>
    </row>
    <row r="1568" s="13" customFormat="1">
      <c r="A1568" s="13"/>
      <c r="B1568" s="229"/>
      <c r="C1568" s="230"/>
      <c r="D1568" s="231" t="s">
        <v>146</v>
      </c>
      <c r="E1568" s="232" t="s">
        <v>1</v>
      </c>
      <c r="F1568" s="233" t="s">
        <v>336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146</v>
      </c>
      <c r="AU1568" s="239" t="s">
        <v>144</v>
      </c>
      <c r="AV1568" s="13" t="s">
        <v>81</v>
      </c>
      <c r="AW1568" s="13" t="s">
        <v>30</v>
      </c>
      <c r="AX1568" s="13" t="s">
        <v>73</v>
      </c>
      <c r="AY1568" s="239" t="s">
        <v>136</v>
      </c>
    </row>
    <row r="1569" s="14" customFormat="1">
      <c r="A1569" s="14"/>
      <c r="B1569" s="240"/>
      <c r="C1569" s="241"/>
      <c r="D1569" s="231" t="s">
        <v>146</v>
      </c>
      <c r="E1569" s="242" t="s">
        <v>1</v>
      </c>
      <c r="F1569" s="243" t="s">
        <v>1010</v>
      </c>
      <c r="G1569" s="241"/>
      <c r="H1569" s="244">
        <v>3.8399999999999999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146</v>
      </c>
      <c r="AU1569" s="250" t="s">
        <v>144</v>
      </c>
      <c r="AV1569" s="14" t="s">
        <v>144</v>
      </c>
      <c r="AW1569" s="14" t="s">
        <v>30</v>
      </c>
      <c r="AX1569" s="14" t="s">
        <v>73</v>
      </c>
      <c r="AY1569" s="250" t="s">
        <v>136</v>
      </c>
    </row>
    <row r="1570" s="13" customFormat="1">
      <c r="A1570" s="13"/>
      <c r="B1570" s="229"/>
      <c r="C1570" s="230"/>
      <c r="D1570" s="231" t="s">
        <v>146</v>
      </c>
      <c r="E1570" s="232" t="s">
        <v>1</v>
      </c>
      <c r="F1570" s="233" t="s">
        <v>325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146</v>
      </c>
      <c r="AU1570" s="239" t="s">
        <v>144</v>
      </c>
      <c r="AV1570" s="13" t="s">
        <v>81</v>
      </c>
      <c r="AW1570" s="13" t="s">
        <v>30</v>
      </c>
      <c r="AX1570" s="13" t="s">
        <v>73</v>
      </c>
      <c r="AY1570" s="239" t="s">
        <v>136</v>
      </c>
    </row>
    <row r="1571" s="14" customFormat="1">
      <c r="A1571" s="14"/>
      <c r="B1571" s="240"/>
      <c r="C1571" s="241"/>
      <c r="D1571" s="231" t="s">
        <v>146</v>
      </c>
      <c r="E1571" s="242" t="s">
        <v>1</v>
      </c>
      <c r="F1571" s="243" t="s">
        <v>1008</v>
      </c>
      <c r="G1571" s="241"/>
      <c r="H1571" s="244">
        <v>2.8799999999999999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146</v>
      </c>
      <c r="AU1571" s="250" t="s">
        <v>144</v>
      </c>
      <c r="AV1571" s="14" t="s">
        <v>144</v>
      </c>
      <c r="AW1571" s="14" t="s">
        <v>30</v>
      </c>
      <c r="AX1571" s="14" t="s">
        <v>73</v>
      </c>
      <c r="AY1571" s="250" t="s">
        <v>136</v>
      </c>
    </row>
    <row r="1572" s="15" customFormat="1">
      <c r="A1572" s="15"/>
      <c r="B1572" s="251"/>
      <c r="C1572" s="252"/>
      <c r="D1572" s="231" t="s">
        <v>146</v>
      </c>
      <c r="E1572" s="253" t="s">
        <v>1</v>
      </c>
      <c r="F1572" s="254" t="s">
        <v>159</v>
      </c>
      <c r="G1572" s="252"/>
      <c r="H1572" s="255">
        <v>6.7199999999999998</v>
      </c>
      <c r="I1572" s="256"/>
      <c r="J1572" s="252"/>
      <c r="K1572" s="252"/>
      <c r="L1572" s="257"/>
      <c r="M1572" s="258"/>
      <c r="N1572" s="259"/>
      <c r="O1572" s="259"/>
      <c r="P1572" s="259"/>
      <c r="Q1572" s="259"/>
      <c r="R1572" s="259"/>
      <c r="S1572" s="259"/>
      <c r="T1572" s="260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15"/>
      <c r="AT1572" s="261" t="s">
        <v>146</v>
      </c>
      <c r="AU1572" s="261" t="s">
        <v>144</v>
      </c>
      <c r="AV1572" s="15" t="s">
        <v>143</v>
      </c>
      <c r="AW1572" s="15" t="s">
        <v>30</v>
      </c>
      <c r="AX1572" s="15" t="s">
        <v>81</v>
      </c>
      <c r="AY1572" s="261" t="s">
        <v>136</v>
      </c>
    </row>
    <row r="1573" s="2" customFormat="1" ht="24.15" customHeight="1">
      <c r="A1573" s="38"/>
      <c r="B1573" s="39"/>
      <c r="C1573" s="215" t="s">
        <v>1932</v>
      </c>
      <c r="D1573" s="215" t="s">
        <v>139</v>
      </c>
      <c r="E1573" s="216" t="s">
        <v>1933</v>
      </c>
      <c r="F1573" s="217" t="s">
        <v>1934</v>
      </c>
      <c r="G1573" s="218" t="s">
        <v>176</v>
      </c>
      <c r="H1573" s="219">
        <v>6.7199999999999998</v>
      </c>
      <c r="I1573" s="220"/>
      <c r="J1573" s="221">
        <f>ROUND(I1573*H1573,2)</f>
        <v>0</v>
      </c>
      <c r="K1573" s="222"/>
      <c r="L1573" s="44"/>
      <c r="M1573" s="223" t="s">
        <v>1</v>
      </c>
      <c r="N1573" s="224" t="s">
        <v>39</v>
      </c>
      <c r="O1573" s="91"/>
      <c r="P1573" s="225">
        <f>O1573*H1573</f>
        <v>0</v>
      </c>
      <c r="Q1573" s="225">
        <v>0</v>
      </c>
      <c r="R1573" s="225">
        <f>Q1573*H1573</f>
        <v>0</v>
      </c>
      <c r="S1573" s="225">
        <v>0</v>
      </c>
      <c r="T1573" s="226">
        <f>S1573*H1573</f>
        <v>0</v>
      </c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R1573" s="227" t="s">
        <v>277</v>
      </c>
      <c r="AT1573" s="227" t="s">
        <v>139</v>
      </c>
      <c r="AU1573" s="227" t="s">
        <v>144</v>
      </c>
      <c r="AY1573" s="17" t="s">
        <v>136</v>
      </c>
      <c r="BE1573" s="228">
        <f>IF(N1573="základní",J1573,0)</f>
        <v>0</v>
      </c>
      <c r="BF1573" s="228">
        <f>IF(N1573="snížená",J1573,0)</f>
        <v>0</v>
      </c>
      <c r="BG1573" s="228">
        <f>IF(N1573="zákl. přenesená",J1573,0)</f>
        <v>0</v>
      </c>
      <c r="BH1573" s="228">
        <f>IF(N1573="sníž. přenesená",J1573,0)</f>
        <v>0</v>
      </c>
      <c r="BI1573" s="228">
        <f>IF(N1573="nulová",J1573,0)</f>
        <v>0</v>
      </c>
      <c r="BJ1573" s="17" t="s">
        <v>144</v>
      </c>
      <c r="BK1573" s="228">
        <f>ROUND(I1573*H1573,2)</f>
        <v>0</v>
      </c>
      <c r="BL1573" s="17" t="s">
        <v>277</v>
      </c>
      <c r="BM1573" s="227" t="s">
        <v>1935</v>
      </c>
    </row>
    <row r="1574" s="13" customFormat="1">
      <c r="A1574" s="13"/>
      <c r="B1574" s="229"/>
      <c r="C1574" s="230"/>
      <c r="D1574" s="231" t="s">
        <v>146</v>
      </c>
      <c r="E1574" s="232" t="s">
        <v>1</v>
      </c>
      <c r="F1574" s="233" t="s">
        <v>336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146</v>
      </c>
      <c r="AU1574" s="239" t="s">
        <v>144</v>
      </c>
      <c r="AV1574" s="13" t="s">
        <v>81</v>
      </c>
      <c r="AW1574" s="13" t="s">
        <v>30</v>
      </c>
      <c r="AX1574" s="13" t="s">
        <v>73</v>
      </c>
      <c r="AY1574" s="239" t="s">
        <v>136</v>
      </c>
    </row>
    <row r="1575" s="14" customFormat="1">
      <c r="A1575" s="14"/>
      <c r="B1575" s="240"/>
      <c r="C1575" s="241"/>
      <c r="D1575" s="231" t="s">
        <v>146</v>
      </c>
      <c r="E1575" s="242" t="s">
        <v>1</v>
      </c>
      <c r="F1575" s="243" t="s">
        <v>1010</v>
      </c>
      <c r="G1575" s="241"/>
      <c r="H1575" s="244">
        <v>3.8399999999999999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146</v>
      </c>
      <c r="AU1575" s="250" t="s">
        <v>144</v>
      </c>
      <c r="AV1575" s="14" t="s">
        <v>144</v>
      </c>
      <c r="AW1575" s="14" t="s">
        <v>30</v>
      </c>
      <c r="AX1575" s="14" t="s">
        <v>73</v>
      </c>
      <c r="AY1575" s="250" t="s">
        <v>136</v>
      </c>
    </row>
    <row r="1576" s="13" customFormat="1">
      <c r="A1576" s="13"/>
      <c r="B1576" s="229"/>
      <c r="C1576" s="230"/>
      <c r="D1576" s="231" t="s">
        <v>146</v>
      </c>
      <c r="E1576" s="232" t="s">
        <v>1</v>
      </c>
      <c r="F1576" s="233" t="s">
        <v>325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146</v>
      </c>
      <c r="AU1576" s="239" t="s">
        <v>144</v>
      </c>
      <c r="AV1576" s="13" t="s">
        <v>81</v>
      </c>
      <c r="AW1576" s="13" t="s">
        <v>30</v>
      </c>
      <c r="AX1576" s="13" t="s">
        <v>73</v>
      </c>
      <c r="AY1576" s="239" t="s">
        <v>136</v>
      </c>
    </row>
    <row r="1577" s="14" customFormat="1">
      <c r="A1577" s="14"/>
      <c r="B1577" s="240"/>
      <c r="C1577" s="241"/>
      <c r="D1577" s="231" t="s">
        <v>146</v>
      </c>
      <c r="E1577" s="242" t="s">
        <v>1</v>
      </c>
      <c r="F1577" s="243" t="s">
        <v>1008</v>
      </c>
      <c r="G1577" s="241"/>
      <c r="H1577" s="244">
        <v>2.8799999999999999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146</v>
      </c>
      <c r="AU1577" s="250" t="s">
        <v>144</v>
      </c>
      <c r="AV1577" s="14" t="s">
        <v>144</v>
      </c>
      <c r="AW1577" s="14" t="s">
        <v>30</v>
      </c>
      <c r="AX1577" s="14" t="s">
        <v>73</v>
      </c>
      <c r="AY1577" s="250" t="s">
        <v>136</v>
      </c>
    </row>
    <row r="1578" s="15" customFormat="1">
      <c r="A1578" s="15"/>
      <c r="B1578" s="251"/>
      <c r="C1578" s="252"/>
      <c r="D1578" s="231" t="s">
        <v>146</v>
      </c>
      <c r="E1578" s="253" t="s">
        <v>1</v>
      </c>
      <c r="F1578" s="254" t="s">
        <v>159</v>
      </c>
      <c r="G1578" s="252"/>
      <c r="H1578" s="255">
        <v>6.7199999999999998</v>
      </c>
      <c r="I1578" s="256"/>
      <c r="J1578" s="252"/>
      <c r="K1578" s="252"/>
      <c r="L1578" s="257"/>
      <c r="M1578" s="258"/>
      <c r="N1578" s="259"/>
      <c r="O1578" s="259"/>
      <c r="P1578" s="259"/>
      <c r="Q1578" s="259"/>
      <c r="R1578" s="259"/>
      <c r="S1578" s="259"/>
      <c r="T1578" s="260"/>
      <c r="U1578" s="15"/>
      <c r="V1578" s="15"/>
      <c r="W1578" s="15"/>
      <c r="X1578" s="15"/>
      <c r="Y1578" s="15"/>
      <c r="Z1578" s="15"/>
      <c r="AA1578" s="15"/>
      <c r="AB1578" s="15"/>
      <c r="AC1578" s="15"/>
      <c r="AD1578" s="15"/>
      <c r="AE1578" s="15"/>
      <c r="AT1578" s="261" t="s">
        <v>146</v>
      </c>
      <c r="AU1578" s="261" t="s">
        <v>144</v>
      </c>
      <c r="AV1578" s="15" t="s">
        <v>143</v>
      </c>
      <c r="AW1578" s="15" t="s">
        <v>30</v>
      </c>
      <c r="AX1578" s="15" t="s">
        <v>81</v>
      </c>
      <c r="AY1578" s="261" t="s">
        <v>136</v>
      </c>
    </row>
    <row r="1579" s="2" customFormat="1" ht="21.75" customHeight="1">
      <c r="A1579" s="38"/>
      <c r="B1579" s="39"/>
      <c r="C1579" s="215" t="s">
        <v>1936</v>
      </c>
      <c r="D1579" s="215" t="s">
        <v>139</v>
      </c>
      <c r="E1579" s="216" t="s">
        <v>1937</v>
      </c>
      <c r="F1579" s="217" t="s">
        <v>1938</v>
      </c>
      <c r="G1579" s="218" t="s">
        <v>191</v>
      </c>
      <c r="H1579" s="219">
        <v>4.5</v>
      </c>
      <c r="I1579" s="220"/>
      <c r="J1579" s="221">
        <f>ROUND(I1579*H1579,2)</f>
        <v>0</v>
      </c>
      <c r="K1579" s="222"/>
      <c r="L1579" s="44"/>
      <c r="M1579" s="223" t="s">
        <v>1</v>
      </c>
      <c r="N1579" s="224" t="s">
        <v>39</v>
      </c>
      <c r="O1579" s="91"/>
      <c r="P1579" s="225">
        <f>O1579*H1579</f>
        <v>0</v>
      </c>
      <c r="Q1579" s="225">
        <v>0</v>
      </c>
      <c r="R1579" s="225">
        <f>Q1579*H1579</f>
        <v>0</v>
      </c>
      <c r="S1579" s="225">
        <v>0</v>
      </c>
      <c r="T1579" s="226">
        <f>S1579*H1579</f>
        <v>0</v>
      </c>
      <c r="U1579" s="38"/>
      <c r="V1579" s="38"/>
      <c r="W1579" s="38"/>
      <c r="X1579" s="38"/>
      <c r="Y1579" s="38"/>
      <c r="Z1579" s="38"/>
      <c r="AA1579" s="38"/>
      <c r="AB1579" s="38"/>
      <c r="AC1579" s="38"/>
      <c r="AD1579" s="38"/>
      <c r="AE1579" s="38"/>
      <c r="AR1579" s="227" t="s">
        <v>277</v>
      </c>
      <c r="AT1579" s="227" t="s">
        <v>139</v>
      </c>
      <c r="AU1579" s="227" t="s">
        <v>144</v>
      </c>
      <c r="AY1579" s="17" t="s">
        <v>136</v>
      </c>
      <c r="BE1579" s="228">
        <f>IF(N1579="základní",J1579,0)</f>
        <v>0</v>
      </c>
      <c r="BF1579" s="228">
        <f>IF(N1579="snížená",J1579,0)</f>
        <v>0</v>
      </c>
      <c r="BG1579" s="228">
        <f>IF(N1579="zákl. přenesená",J1579,0)</f>
        <v>0</v>
      </c>
      <c r="BH1579" s="228">
        <f>IF(N1579="sníž. přenesená",J1579,0)</f>
        <v>0</v>
      </c>
      <c r="BI1579" s="228">
        <f>IF(N1579="nulová",J1579,0)</f>
        <v>0</v>
      </c>
      <c r="BJ1579" s="17" t="s">
        <v>144</v>
      </c>
      <c r="BK1579" s="228">
        <f>ROUND(I1579*H1579,2)</f>
        <v>0</v>
      </c>
      <c r="BL1579" s="17" t="s">
        <v>277</v>
      </c>
      <c r="BM1579" s="227" t="s">
        <v>1939</v>
      </c>
    </row>
    <row r="1580" s="13" customFormat="1">
      <c r="A1580" s="13"/>
      <c r="B1580" s="229"/>
      <c r="C1580" s="230"/>
      <c r="D1580" s="231" t="s">
        <v>146</v>
      </c>
      <c r="E1580" s="232" t="s">
        <v>1</v>
      </c>
      <c r="F1580" s="233" t="s">
        <v>1940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146</v>
      </c>
      <c r="AU1580" s="239" t="s">
        <v>144</v>
      </c>
      <c r="AV1580" s="13" t="s">
        <v>81</v>
      </c>
      <c r="AW1580" s="13" t="s">
        <v>30</v>
      </c>
      <c r="AX1580" s="13" t="s">
        <v>73</v>
      </c>
      <c r="AY1580" s="239" t="s">
        <v>136</v>
      </c>
    </row>
    <row r="1581" s="13" customFormat="1">
      <c r="A1581" s="13"/>
      <c r="B1581" s="229"/>
      <c r="C1581" s="230"/>
      <c r="D1581" s="231" t="s">
        <v>146</v>
      </c>
      <c r="E1581" s="232" t="s">
        <v>1</v>
      </c>
      <c r="F1581" s="233" t="s">
        <v>1100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146</v>
      </c>
      <c r="AU1581" s="239" t="s">
        <v>144</v>
      </c>
      <c r="AV1581" s="13" t="s">
        <v>81</v>
      </c>
      <c r="AW1581" s="13" t="s">
        <v>30</v>
      </c>
      <c r="AX1581" s="13" t="s">
        <v>73</v>
      </c>
      <c r="AY1581" s="239" t="s">
        <v>136</v>
      </c>
    </row>
    <row r="1582" s="14" customFormat="1">
      <c r="A1582" s="14"/>
      <c r="B1582" s="240"/>
      <c r="C1582" s="241"/>
      <c r="D1582" s="231" t="s">
        <v>146</v>
      </c>
      <c r="E1582" s="242" t="s">
        <v>1</v>
      </c>
      <c r="F1582" s="243" t="s">
        <v>439</v>
      </c>
      <c r="G1582" s="241"/>
      <c r="H1582" s="244">
        <v>0.5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146</v>
      </c>
      <c r="AU1582" s="250" t="s">
        <v>144</v>
      </c>
      <c r="AV1582" s="14" t="s">
        <v>144</v>
      </c>
      <c r="AW1582" s="14" t="s">
        <v>30</v>
      </c>
      <c r="AX1582" s="14" t="s">
        <v>73</v>
      </c>
      <c r="AY1582" s="250" t="s">
        <v>136</v>
      </c>
    </row>
    <row r="1583" s="13" customFormat="1">
      <c r="A1583" s="13"/>
      <c r="B1583" s="229"/>
      <c r="C1583" s="230"/>
      <c r="D1583" s="231" t="s">
        <v>146</v>
      </c>
      <c r="E1583" s="232" t="s">
        <v>1</v>
      </c>
      <c r="F1583" s="233" t="s">
        <v>336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146</v>
      </c>
      <c r="AU1583" s="239" t="s">
        <v>144</v>
      </c>
      <c r="AV1583" s="13" t="s">
        <v>81</v>
      </c>
      <c r="AW1583" s="13" t="s">
        <v>30</v>
      </c>
      <c r="AX1583" s="13" t="s">
        <v>73</v>
      </c>
      <c r="AY1583" s="239" t="s">
        <v>136</v>
      </c>
    </row>
    <row r="1584" s="14" customFormat="1">
      <c r="A1584" s="14"/>
      <c r="B1584" s="240"/>
      <c r="C1584" s="241"/>
      <c r="D1584" s="231" t="s">
        <v>146</v>
      </c>
      <c r="E1584" s="242" t="s">
        <v>1</v>
      </c>
      <c r="F1584" s="243" t="s">
        <v>137</v>
      </c>
      <c r="G1584" s="241"/>
      <c r="H1584" s="244">
        <v>3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146</v>
      </c>
      <c r="AU1584" s="250" t="s">
        <v>144</v>
      </c>
      <c r="AV1584" s="14" t="s">
        <v>144</v>
      </c>
      <c r="AW1584" s="14" t="s">
        <v>30</v>
      </c>
      <c r="AX1584" s="14" t="s">
        <v>73</v>
      </c>
      <c r="AY1584" s="250" t="s">
        <v>136</v>
      </c>
    </row>
    <row r="1585" s="13" customFormat="1">
      <c r="A1585" s="13"/>
      <c r="B1585" s="229"/>
      <c r="C1585" s="230"/>
      <c r="D1585" s="231" t="s">
        <v>146</v>
      </c>
      <c r="E1585" s="232" t="s">
        <v>1</v>
      </c>
      <c r="F1585" s="233" t="s">
        <v>325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146</v>
      </c>
      <c r="AU1585" s="239" t="s">
        <v>144</v>
      </c>
      <c r="AV1585" s="13" t="s">
        <v>81</v>
      </c>
      <c r="AW1585" s="13" t="s">
        <v>30</v>
      </c>
      <c r="AX1585" s="13" t="s">
        <v>73</v>
      </c>
      <c r="AY1585" s="239" t="s">
        <v>136</v>
      </c>
    </row>
    <row r="1586" s="14" customFormat="1">
      <c r="A1586" s="14"/>
      <c r="B1586" s="240"/>
      <c r="C1586" s="241"/>
      <c r="D1586" s="231" t="s">
        <v>146</v>
      </c>
      <c r="E1586" s="242" t="s">
        <v>1</v>
      </c>
      <c r="F1586" s="243" t="s">
        <v>81</v>
      </c>
      <c r="G1586" s="241"/>
      <c r="H1586" s="244">
        <v>1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146</v>
      </c>
      <c r="AU1586" s="250" t="s">
        <v>144</v>
      </c>
      <c r="AV1586" s="14" t="s">
        <v>144</v>
      </c>
      <c r="AW1586" s="14" t="s">
        <v>30</v>
      </c>
      <c r="AX1586" s="14" t="s">
        <v>73</v>
      </c>
      <c r="AY1586" s="250" t="s">
        <v>136</v>
      </c>
    </row>
    <row r="1587" s="15" customFormat="1">
      <c r="A1587" s="15"/>
      <c r="B1587" s="251"/>
      <c r="C1587" s="252"/>
      <c r="D1587" s="231" t="s">
        <v>146</v>
      </c>
      <c r="E1587" s="253" t="s">
        <v>1</v>
      </c>
      <c r="F1587" s="254" t="s">
        <v>159</v>
      </c>
      <c r="G1587" s="252"/>
      <c r="H1587" s="255">
        <v>4.5</v>
      </c>
      <c r="I1587" s="256"/>
      <c r="J1587" s="252"/>
      <c r="K1587" s="252"/>
      <c r="L1587" s="257"/>
      <c r="M1587" s="258"/>
      <c r="N1587" s="259"/>
      <c r="O1587" s="259"/>
      <c r="P1587" s="259"/>
      <c r="Q1587" s="259"/>
      <c r="R1587" s="259"/>
      <c r="S1587" s="259"/>
      <c r="T1587" s="260"/>
      <c r="U1587" s="15"/>
      <c r="V1587" s="15"/>
      <c r="W1587" s="15"/>
      <c r="X1587" s="15"/>
      <c r="Y1587" s="15"/>
      <c r="Z1587" s="15"/>
      <c r="AA1587" s="15"/>
      <c r="AB1587" s="15"/>
      <c r="AC1587" s="15"/>
      <c r="AD1587" s="15"/>
      <c r="AE1587" s="15"/>
      <c r="AT1587" s="261" t="s">
        <v>146</v>
      </c>
      <c r="AU1587" s="261" t="s">
        <v>144</v>
      </c>
      <c r="AV1587" s="15" t="s">
        <v>143</v>
      </c>
      <c r="AW1587" s="15" t="s">
        <v>30</v>
      </c>
      <c r="AX1587" s="15" t="s">
        <v>81</v>
      </c>
      <c r="AY1587" s="261" t="s">
        <v>136</v>
      </c>
    </row>
    <row r="1588" s="2" customFormat="1" ht="24.15" customHeight="1">
      <c r="A1588" s="38"/>
      <c r="B1588" s="39"/>
      <c r="C1588" s="215" t="s">
        <v>1941</v>
      </c>
      <c r="D1588" s="215" t="s">
        <v>139</v>
      </c>
      <c r="E1588" s="216" t="s">
        <v>1942</v>
      </c>
      <c r="F1588" s="217" t="s">
        <v>1943</v>
      </c>
      <c r="G1588" s="218" t="s">
        <v>176</v>
      </c>
      <c r="H1588" s="219">
        <v>6.7199999999999998</v>
      </c>
      <c r="I1588" s="220"/>
      <c r="J1588" s="221">
        <f>ROUND(I1588*H1588,2)</f>
        <v>0</v>
      </c>
      <c r="K1588" s="222"/>
      <c r="L1588" s="44"/>
      <c r="M1588" s="223" t="s">
        <v>1</v>
      </c>
      <c r="N1588" s="224" t="s">
        <v>39</v>
      </c>
      <c r="O1588" s="91"/>
      <c r="P1588" s="225">
        <f>O1588*H1588</f>
        <v>0</v>
      </c>
      <c r="Q1588" s="225">
        <v>0.00017000000000000001</v>
      </c>
      <c r="R1588" s="225">
        <f>Q1588*H1588</f>
        <v>0.0011424</v>
      </c>
      <c r="S1588" s="225">
        <v>0</v>
      </c>
      <c r="T1588" s="226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27" t="s">
        <v>277</v>
      </c>
      <c r="AT1588" s="227" t="s">
        <v>139</v>
      </c>
      <c r="AU1588" s="227" t="s">
        <v>144</v>
      </c>
      <c r="AY1588" s="17" t="s">
        <v>136</v>
      </c>
      <c r="BE1588" s="228">
        <f>IF(N1588="základní",J1588,0)</f>
        <v>0</v>
      </c>
      <c r="BF1588" s="228">
        <f>IF(N1588="snížená",J1588,0)</f>
        <v>0</v>
      </c>
      <c r="BG1588" s="228">
        <f>IF(N1588="zákl. přenesená",J1588,0)</f>
        <v>0</v>
      </c>
      <c r="BH1588" s="228">
        <f>IF(N1588="sníž. přenesená",J1588,0)</f>
        <v>0</v>
      </c>
      <c r="BI1588" s="228">
        <f>IF(N1588="nulová",J1588,0)</f>
        <v>0</v>
      </c>
      <c r="BJ1588" s="17" t="s">
        <v>144</v>
      </c>
      <c r="BK1588" s="228">
        <f>ROUND(I1588*H1588,2)</f>
        <v>0</v>
      </c>
      <c r="BL1588" s="17" t="s">
        <v>277</v>
      </c>
      <c r="BM1588" s="227" t="s">
        <v>1944</v>
      </c>
    </row>
    <row r="1589" s="13" customFormat="1">
      <c r="A1589" s="13"/>
      <c r="B1589" s="229"/>
      <c r="C1589" s="230"/>
      <c r="D1589" s="231" t="s">
        <v>146</v>
      </c>
      <c r="E1589" s="232" t="s">
        <v>1</v>
      </c>
      <c r="F1589" s="233" t="s">
        <v>336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146</v>
      </c>
      <c r="AU1589" s="239" t="s">
        <v>144</v>
      </c>
      <c r="AV1589" s="13" t="s">
        <v>81</v>
      </c>
      <c r="AW1589" s="13" t="s">
        <v>30</v>
      </c>
      <c r="AX1589" s="13" t="s">
        <v>73</v>
      </c>
      <c r="AY1589" s="239" t="s">
        <v>136</v>
      </c>
    </row>
    <row r="1590" s="14" customFormat="1">
      <c r="A1590" s="14"/>
      <c r="B1590" s="240"/>
      <c r="C1590" s="241"/>
      <c r="D1590" s="231" t="s">
        <v>146</v>
      </c>
      <c r="E1590" s="242" t="s">
        <v>1</v>
      </c>
      <c r="F1590" s="243" t="s">
        <v>1010</v>
      </c>
      <c r="G1590" s="241"/>
      <c r="H1590" s="244">
        <v>3.8399999999999999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146</v>
      </c>
      <c r="AU1590" s="250" t="s">
        <v>144</v>
      </c>
      <c r="AV1590" s="14" t="s">
        <v>144</v>
      </c>
      <c r="AW1590" s="14" t="s">
        <v>30</v>
      </c>
      <c r="AX1590" s="14" t="s">
        <v>73</v>
      </c>
      <c r="AY1590" s="250" t="s">
        <v>136</v>
      </c>
    </row>
    <row r="1591" s="13" customFormat="1">
      <c r="A1591" s="13"/>
      <c r="B1591" s="229"/>
      <c r="C1591" s="230"/>
      <c r="D1591" s="231" t="s">
        <v>146</v>
      </c>
      <c r="E1591" s="232" t="s">
        <v>1</v>
      </c>
      <c r="F1591" s="233" t="s">
        <v>325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146</v>
      </c>
      <c r="AU1591" s="239" t="s">
        <v>144</v>
      </c>
      <c r="AV1591" s="13" t="s">
        <v>81</v>
      </c>
      <c r="AW1591" s="13" t="s">
        <v>30</v>
      </c>
      <c r="AX1591" s="13" t="s">
        <v>73</v>
      </c>
      <c r="AY1591" s="239" t="s">
        <v>136</v>
      </c>
    </row>
    <row r="1592" s="14" customFormat="1">
      <c r="A1592" s="14"/>
      <c r="B1592" s="240"/>
      <c r="C1592" s="241"/>
      <c r="D1592" s="231" t="s">
        <v>146</v>
      </c>
      <c r="E1592" s="242" t="s">
        <v>1</v>
      </c>
      <c r="F1592" s="243" t="s">
        <v>1008</v>
      </c>
      <c r="G1592" s="241"/>
      <c r="H1592" s="244">
        <v>2.8799999999999999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146</v>
      </c>
      <c r="AU1592" s="250" t="s">
        <v>144</v>
      </c>
      <c r="AV1592" s="14" t="s">
        <v>144</v>
      </c>
      <c r="AW1592" s="14" t="s">
        <v>30</v>
      </c>
      <c r="AX1592" s="14" t="s">
        <v>73</v>
      </c>
      <c r="AY1592" s="250" t="s">
        <v>136</v>
      </c>
    </row>
    <row r="1593" s="15" customFormat="1">
      <c r="A1593" s="15"/>
      <c r="B1593" s="251"/>
      <c r="C1593" s="252"/>
      <c r="D1593" s="231" t="s">
        <v>146</v>
      </c>
      <c r="E1593" s="253" t="s">
        <v>1</v>
      </c>
      <c r="F1593" s="254" t="s">
        <v>159</v>
      </c>
      <c r="G1593" s="252"/>
      <c r="H1593" s="255">
        <v>6.7199999999999998</v>
      </c>
      <c r="I1593" s="256"/>
      <c r="J1593" s="252"/>
      <c r="K1593" s="252"/>
      <c r="L1593" s="257"/>
      <c r="M1593" s="258"/>
      <c r="N1593" s="259"/>
      <c r="O1593" s="259"/>
      <c r="P1593" s="259"/>
      <c r="Q1593" s="259"/>
      <c r="R1593" s="259"/>
      <c r="S1593" s="259"/>
      <c r="T1593" s="260"/>
      <c r="U1593" s="15"/>
      <c r="V1593" s="15"/>
      <c r="W1593" s="15"/>
      <c r="X1593" s="15"/>
      <c r="Y1593" s="15"/>
      <c r="Z1593" s="15"/>
      <c r="AA1593" s="15"/>
      <c r="AB1593" s="15"/>
      <c r="AC1593" s="15"/>
      <c r="AD1593" s="15"/>
      <c r="AE1593" s="15"/>
      <c r="AT1593" s="261" t="s">
        <v>146</v>
      </c>
      <c r="AU1593" s="261" t="s">
        <v>144</v>
      </c>
      <c r="AV1593" s="15" t="s">
        <v>143</v>
      </c>
      <c r="AW1593" s="15" t="s">
        <v>30</v>
      </c>
      <c r="AX1593" s="15" t="s">
        <v>81</v>
      </c>
      <c r="AY1593" s="261" t="s">
        <v>136</v>
      </c>
    </row>
    <row r="1594" s="2" customFormat="1" ht="24.15" customHeight="1">
      <c r="A1594" s="38"/>
      <c r="B1594" s="39"/>
      <c r="C1594" s="215" t="s">
        <v>1945</v>
      </c>
      <c r="D1594" s="215" t="s">
        <v>139</v>
      </c>
      <c r="E1594" s="216" t="s">
        <v>1946</v>
      </c>
      <c r="F1594" s="217" t="s">
        <v>1947</v>
      </c>
      <c r="G1594" s="218" t="s">
        <v>191</v>
      </c>
      <c r="H1594" s="219">
        <v>4.5</v>
      </c>
      <c r="I1594" s="220"/>
      <c r="J1594" s="221">
        <f>ROUND(I1594*H1594,2)</f>
        <v>0</v>
      </c>
      <c r="K1594" s="222"/>
      <c r="L1594" s="44"/>
      <c r="M1594" s="223" t="s">
        <v>1</v>
      </c>
      <c r="N1594" s="224" t="s">
        <v>39</v>
      </c>
      <c r="O1594" s="91"/>
      <c r="P1594" s="225">
        <f>O1594*H1594</f>
        <v>0</v>
      </c>
      <c r="Q1594" s="225">
        <v>2.0000000000000002E-05</v>
      </c>
      <c r="R1594" s="225">
        <f>Q1594*H1594</f>
        <v>9.0000000000000006E-05</v>
      </c>
      <c r="S1594" s="225">
        <v>0</v>
      </c>
      <c r="T1594" s="226">
        <f>S1594*H1594</f>
        <v>0</v>
      </c>
      <c r="U1594" s="38"/>
      <c r="V1594" s="38"/>
      <c r="W1594" s="38"/>
      <c r="X1594" s="38"/>
      <c r="Y1594" s="38"/>
      <c r="Z1594" s="38"/>
      <c r="AA1594" s="38"/>
      <c r="AB1594" s="38"/>
      <c r="AC1594" s="38"/>
      <c r="AD1594" s="38"/>
      <c r="AE1594" s="38"/>
      <c r="AR1594" s="227" t="s">
        <v>277</v>
      </c>
      <c r="AT1594" s="227" t="s">
        <v>139</v>
      </c>
      <c r="AU1594" s="227" t="s">
        <v>144</v>
      </c>
      <c r="AY1594" s="17" t="s">
        <v>136</v>
      </c>
      <c r="BE1594" s="228">
        <f>IF(N1594="základní",J1594,0)</f>
        <v>0</v>
      </c>
      <c r="BF1594" s="228">
        <f>IF(N1594="snížená",J1594,0)</f>
        <v>0</v>
      </c>
      <c r="BG1594" s="228">
        <f>IF(N1594="zákl. přenesená",J1594,0)</f>
        <v>0</v>
      </c>
      <c r="BH1594" s="228">
        <f>IF(N1594="sníž. přenesená",J1594,0)</f>
        <v>0</v>
      </c>
      <c r="BI1594" s="228">
        <f>IF(N1594="nulová",J1594,0)</f>
        <v>0</v>
      </c>
      <c r="BJ1594" s="17" t="s">
        <v>144</v>
      </c>
      <c r="BK1594" s="228">
        <f>ROUND(I1594*H1594,2)</f>
        <v>0</v>
      </c>
      <c r="BL1594" s="17" t="s">
        <v>277</v>
      </c>
      <c r="BM1594" s="227" t="s">
        <v>1948</v>
      </c>
    </row>
    <row r="1595" s="13" customFormat="1">
      <c r="A1595" s="13"/>
      <c r="B1595" s="229"/>
      <c r="C1595" s="230"/>
      <c r="D1595" s="231" t="s">
        <v>146</v>
      </c>
      <c r="E1595" s="232" t="s">
        <v>1</v>
      </c>
      <c r="F1595" s="233" t="s">
        <v>1940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146</v>
      </c>
      <c r="AU1595" s="239" t="s">
        <v>144</v>
      </c>
      <c r="AV1595" s="13" t="s">
        <v>81</v>
      </c>
      <c r="AW1595" s="13" t="s">
        <v>30</v>
      </c>
      <c r="AX1595" s="13" t="s">
        <v>73</v>
      </c>
      <c r="AY1595" s="239" t="s">
        <v>136</v>
      </c>
    </row>
    <row r="1596" s="13" customFormat="1">
      <c r="A1596" s="13"/>
      <c r="B1596" s="229"/>
      <c r="C1596" s="230"/>
      <c r="D1596" s="231" t="s">
        <v>146</v>
      </c>
      <c r="E1596" s="232" t="s">
        <v>1</v>
      </c>
      <c r="F1596" s="233" t="s">
        <v>1100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146</v>
      </c>
      <c r="AU1596" s="239" t="s">
        <v>144</v>
      </c>
      <c r="AV1596" s="13" t="s">
        <v>81</v>
      </c>
      <c r="AW1596" s="13" t="s">
        <v>30</v>
      </c>
      <c r="AX1596" s="13" t="s">
        <v>73</v>
      </c>
      <c r="AY1596" s="239" t="s">
        <v>136</v>
      </c>
    </row>
    <row r="1597" s="14" customFormat="1">
      <c r="A1597" s="14"/>
      <c r="B1597" s="240"/>
      <c r="C1597" s="241"/>
      <c r="D1597" s="231" t="s">
        <v>146</v>
      </c>
      <c r="E1597" s="242" t="s">
        <v>1</v>
      </c>
      <c r="F1597" s="243" t="s">
        <v>439</v>
      </c>
      <c r="G1597" s="241"/>
      <c r="H1597" s="244">
        <v>0.5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146</v>
      </c>
      <c r="AU1597" s="250" t="s">
        <v>144</v>
      </c>
      <c r="AV1597" s="14" t="s">
        <v>144</v>
      </c>
      <c r="AW1597" s="14" t="s">
        <v>30</v>
      </c>
      <c r="AX1597" s="14" t="s">
        <v>73</v>
      </c>
      <c r="AY1597" s="250" t="s">
        <v>136</v>
      </c>
    </row>
    <row r="1598" s="13" customFormat="1">
      <c r="A1598" s="13"/>
      <c r="B1598" s="229"/>
      <c r="C1598" s="230"/>
      <c r="D1598" s="231" t="s">
        <v>146</v>
      </c>
      <c r="E1598" s="232" t="s">
        <v>1</v>
      </c>
      <c r="F1598" s="233" t="s">
        <v>336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146</v>
      </c>
      <c r="AU1598" s="239" t="s">
        <v>144</v>
      </c>
      <c r="AV1598" s="13" t="s">
        <v>81</v>
      </c>
      <c r="AW1598" s="13" t="s">
        <v>30</v>
      </c>
      <c r="AX1598" s="13" t="s">
        <v>73</v>
      </c>
      <c r="AY1598" s="239" t="s">
        <v>136</v>
      </c>
    </row>
    <row r="1599" s="14" customFormat="1">
      <c r="A1599" s="14"/>
      <c r="B1599" s="240"/>
      <c r="C1599" s="241"/>
      <c r="D1599" s="231" t="s">
        <v>146</v>
      </c>
      <c r="E1599" s="242" t="s">
        <v>1</v>
      </c>
      <c r="F1599" s="243" t="s">
        <v>137</v>
      </c>
      <c r="G1599" s="241"/>
      <c r="H1599" s="244">
        <v>3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146</v>
      </c>
      <c r="AU1599" s="250" t="s">
        <v>144</v>
      </c>
      <c r="AV1599" s="14" t="s">
        <v>144</v>
      </c>
      <c r="AW1599" s="14" t="s">
        <v>30</v>
      </c>
      <c r="AX1599" s="14" t="s">
        <v>73</v>
      </c>
      <c r="AY1599" s="250" t="s">
        <v>136</v>
      </c>
    </row>
    <row r="1600" s="13" customFormat="1">
      <c r="A1600" s="13"/>
      <c r="B1600" s="229"/>
      <c r="C1600" s="230"/>
      <c r="D1600" s="231" t="s">
        <v>146</v>
      </c>
      <c r="E1600" s="232" t="s">
        <v>1</v>
      </c>
      <c r="F1600" s="233" t="s">
        <v>325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146</v>
      </c>
      <c r="AU1600" s="239" t="s">
        <v>144</v>
      </c>
      <c r="AV1600" s="13" t="s">
        <v>81</v>
      </c>
      <c r="AW1600" s="13" t="s">
        <v>30</v>
      </c>
      <c r="AX1600" s="13" t="s">
        <v>73</v>
      </c>
      <c r="AY1600" s="239" t="s">
        <v>136</v>
      </c>
    </row>
    <row r="1601" s="14" customFormat="1">
      <c r="A1601" s="14"/>
      <c r="B1601" s="240"/>
      <c r="C1601" s="241"/>
      <c r="D1601" s="231" t="s">
        <v>146</v>
      </c>
      <c r="E1601" s="242" t="s">
        <v>1</v>
      </c>
      <c r="F1601" s="243" t="s">
        <v>81</v>
      </c>
      <c r="G1601" s="241"/>
      <c r="H1601" s="244">
        <v>1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146</v>
      </c>
      <c r="AU1601" s="250" t="s">
        <v>144</v>
      </c>
      <c r="AV1601" s="14" t="s">
        <v>144</v>
      </c>
      <c r="AW1601" s="14" t="s">
        <v>30</v>
      </c>
      <c r="AX1601" s="14" t="s">
        <v>73</v>
      </c>
      <c r="AY1601" s="250" t="s">
        <v>136</v>
      </c>
    </row>
    <row r="1602" s="15" customFormat="1">
      <c r="A1602" s="15"/>
      <c r="B1602" s="251"/>
      <c r="C1602" s="252"/>
      <c r="D1602" s="231" t="s">
        <v>146</v>
      </c>
      <c r="E1602" s="253" t="s">
        <v>1</v>
      </c>
      <c r="F1602" s="254" t="s">
        <v>159</v>
      </c>
      <c r="G1602" s="252"/>
      <c r="H1602" s="255">
        <v>4.5</v>
      </c>
      <c r="I1602" s="256"/>
      <c r="J1602" s="252"/>
      <c r="K1602" s="252"/>
      <c r="L1602" s="257"/>
      <c r="M1602" s="258"/>
      <c r="N1602" s="259"/>
      <c r="O1602" s="259"/>
      <c r="P1602" s="259"/>
      <c r="Q1602" s="259"/>
      <c r="R1602" s="259"/>
      <c r="S1602" s="259"/>
      <c r="T1602" s="260"/>
      <c r="U1602" s="15"/>
      <c r="V1602" s="15"/>
      <c r="W1602" s="15"/>
      <c r="X1602" s="15"/>
      <c r="Y1602" s="15"/>
      <c r="Z1602" s="15"/>
      <c r="AA1602" s="15"/>
      <c r="AB1602" s="15"/>
      <c r="AC1602" s="15"/>
      <c r="AD1602" s="15"/>
      <c r="AE1602" s="15"/>
      <c r="AT1602" s="261" t="s">
        <v>146</v>
      </c>
      <c r="AU1602" s="261" t="s">
        <v>144</v>
      </c>
      <c r="AV1602" s="15" t="s">
        <v>143</v>
      </c>
      <c r="AW1602" s="15" t="s">
        <v>30</v>
      </c>
      <c r="AX1602" s="15" t="s">
        <v>81</v>
      </c>
      <c r="AY1602" s="261" t="s">
        <v>136</v>
      </c>
    </row>
    <row r="1603" s="2" customFormat="1" ht="24.15" customHeight="1">
      <c r="A1603" s="38"/>
      <c r="B1603" s="39"/>
      <c r="C1603" s="215" t="s">
        <v>1949</v>
      </c>
      <c r="D1603" s="215" t="s">
        <v>139</v>
      </c>
      <c r="E1603" s="216" t="s">
        <v>1950</v>
      </c>
      <c r="F1603" s="217" t="s">
        <v>1951</v>
      </c>
      <c r="G1603" s="218" t="s">
        <v>191</v>
      </c>
      <c r="H1603" s="219">
        <v>4.5</v>
      </c>
      <c r="I1603" s="220"/>
      <c r="J1603" s="221">
        <f>ROUND(I1603*H1603,2)</f>
        <v>0</v>
      </c>
      <c r="K1603" s="222"/>
      <c r="L1603" s="44"/>
      <c r="M1603" s="223" t="s">
        <v>1</v>
      </c>
      <c r="N1603" s="224" t="s">
        <v>39</v>
      </c>
      <c r="O1603" s="91"/>
      <c r="P1603" s="225">
        <f>O1603*H1603</f>
        <v>0</v>
      </c>
      <c r="Q1603" s="225">
        <v>2.0000000000000002E-05</v>
      </c>
      <c r="R1603" s="225">
        <f>Q1603*H1603</f>
        <v>9.0000000000000006E-05</v>
      </c>
      <c r="S1603" s="225">
        <v>0</v>
      </c>
      <c r="T1603" s="226">
        <f>S1603*H1603</f>
        <v>0</v>
      </c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R1603" s="227" t="s">
        <v>277</v>
      </c>
      <c r="AT1603" s="227" t="s">
        <v>139</v>
      </c>
      <c r="AU1603" s="227" t="s">
        <v>144</v>
      </c>
      <c r="AY1603" s="17" t="s">
        <v>136</v>
      </c>
      <c r="BE1603" s="228">
        <f>IF(N1603="základní",J1603,0)</f>
        <v>0</v>
      </c>
      <c r="BF1603" s="228">
        <f>IF(N1603="snížená",J1603,0)</f>
        <v>0</v>
      </c>
      <c r="BG1603" s="228">
        <f>IF(N1603="zákl. přenesená",J1603,0)</f>
        <v>0</v>
      </c>
      <c r="BH1603" s="228">
        <f>IF(N1603="sníž. přenesená",J1603,0)</f>
        <v>0</v>
      </c>
      <c r="BI1603" s="228">
        <f>IF(N1603="nulová",J1603,0)</f>
        <v>0</v>
      </c>
      <c r="BJ1603" s="17" t="s">
        <v>144</v>
      </c>
      <c r="BK1603" s="228">
        <f>ROUND(I1603*H1603,2)</f>
        <v>0</v>
      </c>
      <c r="BL1603" s="17" t="s">
        <v>277</v>
      </c>
      <c r="BM1603" s="227" t="s">
        <v>1952</v>
      </c>
    </row>
    <row r="1604" s="13" customFormat="1">
      <c r="A1604" s="13"/>
      <c r="B1604" s="229"/>
      <c r="C1604" s="230"/>
      <c r="D1604" s="231" t="s">
        <v>146</v>
      </c>
      <c r="E1604" s="232" t="s">
        <v>1</v>
      </c>
      <c r="F1604" s="233" t="s">
        <v>1940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146</v>
      </c>
      <c r="AU1604" s="239" t="s">
        <v>144</v>
      </c>
      <c r="AV1604" s="13" t="s">
        <v>81</v>
      </c>
      <c r="AW1604" s="13" t="s">
        <v>30</v>
      </c>
      <c r="AX1604" s="13" t="s">
        <v>73</v>
      </c>
      <c r="AY1604" s="239" t="s">
        <v>136</v>
      </c>
    </row>
    <row r="1605" s="13" customFormat="1">
      <c r="A1605" s="13"/>
      <c r="B1605" s="229"/>
      <c r="C1605" s="230"/>
      <c r="D1605" s="231" t="s">
        <v>146</v>
      </c>
      <c r="E1605" s="232" t="s">
        <v>1</v>
      </c>
      <c r="F1605" s="233" t="s">
        <v>1100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146</v>
      </c>
      <c r="AU1605" s="239" t="s">
        <v>144</v>
      </c>
      <c r="AV1605" s="13" t="s">
        <v>81</v>
      </c>
      <c r="AW1605" s="13" t="s">
        <v>30</v>
      </c>
      <c r="AX1605" s="13" t="s">
        <v>73</v>
      </c>
      <c r="AY1605" s="239" t="s">
        <v>136</v>
      </c>
    </row>
    <row r="1606" s="14" customFormat="1">
      <c r="A1606" s="14"/>
      <c r="B1606" s="240"/>
      <c r="C1606" s="241"/>
      <c r="D1606" s="231" t="s">
        <v>146</v>
      </c>
      <c r="E1606" s="242" t="s">
        <v>1</v>
      </c>
      <c r="F1606" s="243" t="s">
        <v>439</v>
      </c>
      <c r="G1606" s="241"/>
      <c r="H1606" s="244">
        <v>0.5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146</v>
      </c>
      <c r="AU1606" s="250" t="s">
        <v>144</v>
      </c>
      <c r="AV1606" s="14" t="s">
        <v>144</v>
      </c>
      <c r="AW1606" s="14" t="s">
        <v>30</v>
      </c>
      <c r="AX1606" s="14" t="s">
        <v>73</v>
      </c>
      <c r="AY1606" s="250" t="s">
        <v>136</v>
      </c>
    </row>
    <row r="1607" s="13" customFormat="1">
      <c r="A1607" s="13"/>
      <c r="B1607" s="229"/>
      <c r="C1607" s="230"/>
      <c r="D1607" s="231" t="s">
        <v>146</v>
      </c>
      <c r="E1607" s="232" t="s">
        <v>1</v>
      </c>
      <c r="F1607" s="233" t="s">
        <v>336</v>
      </c>
      <c r="G1607" s="230"/>
      <c r="H1607" s="232" t="s">
        <v>1</v>
      </c>
      <c r="I1607" s="234"/>
      <c r="J1607" s="230"/>
      <c r="K1607" s="230"/>
      <c r="L1607" s="235"/>
      <c r="M1607" s="236"/>
      <c r="N1607" s="237"/>
      <c r="O1607" s="237"/>
      <c r="P1607" s="237"/>
      <c r="Q1607" s="237"/>
      <c r="R1607" s="237"/>
      <c r="S1607" s="237"/>
      <c r="T1607" s="238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T1607" s="239" t="s">
        <v>146</v>
      </c>
      <c r="AU1607" s="239" t="s">
        <v>144</v>
      </c>
      <c r="AV1607" s="13" t="s">
        <v>81</v>
      </c>
      <c r="AW1607" s="13" t="s">
        <v>30</v>
      </c>
      <c r="AX1607" s="13" t="s">
        <v>73</v>
      </c>
      <c r="AY1607" s="239" t="s">
        <v>136</v>
      </c>
    </row>
    <row r="1608" s="14" customFormat="1">
      <c r="A1608" s="14"/>
      <c r="B1608" s="240"/>
      <c r="C1608" s="241"/>
      <c r="D1608" s="231" t="s">
        <v>146</v>
      </c>
      <c r="E1608" s="242" t="s">
        <v>1</v>
      </c>
      <c r="F1608" s="243" t="s">
        <v>137</v>
      </c>
      <c r="G1608" s="241"/>
      <c r="H1608" s="244">
        <v>3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146</v>
      </c>
      <c r="AU1608" s="250" t="s">
        <v>144</v>
      </c>
      <c r="AV1608" s="14" t="s">
        <v>144</v>
      </c>
      <c r="AW1608" s="14" t="s">
        <v>30</v>
      </c>
      <c r="AX1608" s="14" t="s">
        <v>73</v>
      </c>
      <c r="AY1608" s="250" t="s">
        <v>136</v>
      </c>
    </row>
    <row r="1609" s="13" customFormat="1">
      <c r="A1609" s="13"/>
      <c r="B1609" s="229"/>
      <c r="C1609" s="230"/>
      <c r="D1609" s="231" t="s">
        <v>146</v>
      </c>
      <c r="E1609" s="232" t="s">
        <v>1</v>
      </c>
      <c r="F1609" s="233" t="s">
        <v>325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146</v>
      </c>
      <c r="AU1609" s="239" t="s">
        <v>144</v>
      </c>
      <c r="AV1609" s="13" t="s">
        <v>81</v>
      </c>
      <c r="AW1609" s="13" t="s">
        <v>30</v>
      </c>
      <c r="AX1609" s="13" t="s">
        <v>73</v>
      </c>
      <c r="AY1609" s="239" t="s">
        <v>136</v>
      </c>
    </row>
    <row r="1610" s="14" customFormat="1">
      <c r="A1610" s="14"/>
      <c r="B1610" s="240"/>
      <c r="C1610" s="241"/>
      <c r="D1610" s="231" t="s">
        <v>146</v>
      </c>
      <c r="E1610" s="242" t="s">
        <v>1</v>
      </c>
      <c r="F1610" s="243" t="s">
        <v>81</v>
      </c>
      <c r="G1610" s="241"/>
      <c r="H1610" s="244">
        <v>1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146</v>
      </c>
      <c r="AU1610" s="250" t="s">
        <v>144</v>
      </c>
      <c r="AV1610" s="14" t="s">
        <v>144</v>
      </c>
      <c r="AW1610" s="14" t="s">
        <v>30</v>
      </c>
      <c r="AX1610" s="14" t="s">
        <v>73</v>
      </c>
      <c r="AY1610" s="250" t="s">
        <v>136</v>
      </c>
    </row>
    <row r="1611" s="15" customFormat="1">
      <c r="A1611" s="15"/>
      <c r="B1611" s="251"/>
      <c r="C1611" s="252"/>
      <c r="D1611" s="231" t="s">
        <v>146</v>
      </c>
      <c r="E1611" s="253" t="s">
        <v>1</v>
      </c>
      <c r="F1611" s="254" t="s">
        <v>159</v>
      </c>
      <c r="G1611" s="252"/>
      <c r="H1611" s="255">
        <v>4.5</v>
      </c>
      <c r="I1611" s="256"/>
      <c r="J1611" s="252"/>
      <c r="K1611" s="252"/>
      <c r="L1611" s="257"/>
      <c r="M1611" s="258"/>
      <c r="N1611" s="259"/>
      <c r="O1611" s="259"/>
      <c r="P1611" s="259"/>
      <c r="Q1611" s="259"/>
      <c r="R1611" s="259"/>
      <c r="S1611" s="259"/>
      <c r="T1611" s="260"/>
      <c r="U1611" s="15"/>
      <c r="V1611" s="15"/>
      <c r="W1611" s="15"/>
      <c r="X1611" s="15"/>
      <c r="Y1611" s="15"/>
      <c r="Z1611" s="15"/>
      <c r="AA1611" s="15"/>
      <c r="AB1611" s="15"/>
      <c r="AC1611" s="15"/>
      <c r="AD1611" s="15"/>
      <c r="AE1611" s="15"/>
      <c r="AT1611" s="261" t="s">
        <v>146</v>
      </c>
      <c r="AU1611" s="261" t="s">
        <v>144</v>
      </c>
      <c r="AV1611" s="15" t="s">
        <v>143</v>
      </c>
      <c r="AW1611" s="15" t="s">
        <v>30</v>
      </c>
      <c r="AX1611" s="15" t="s">
        <v>81</v>
      </c>
      <c r="AY1611" s="261" t="s">
        <v>136</v>
      </c>
    </row>
    <row r="1612" s="2" customFormat="1" ht="24.15" customHeight="1">
      <c r="A1612" s="38"/>
      <c r="B1612" s="39"/>
      <c r="C1612" s="215" t="s">
        <v>1953</v>
      </c>
      <c r="D1612" s="215" t="s">
        <v>139</v>
      </c>
      <c r="E1612" s="216" t="s">
        <v>1954</v>
      </c>
      <c r="F1612" s="217" t="s">
        <v>1955</v>
      </c>
      <c r="G1612" s="218" t="s">
        <v>176</v>
      </c>
      <c r="H1612" s="219">
        <v>6.7199999999999998</v>
      </c>
      <c r="I1612" s="220"/>
      <c r="J1612" s="221">
        <f>ROUND(I1612*H1612,2)</f>
        <v>0</v>
      </c>
      <c r="K1612" s="222"/>
      <c r="L1612" s="44"/>
      <c r="M1612" s="223" t="s">
        <v>1</v>
      </c>
      <c r="N1612" s="224" t="s">
        <v>39</v>
      </c>
      <c r="O1612" s="91"/>
      <c r="P1612" s="225">
        <f>O1612*H1612</f>
        <v>0</v>
      </c>
      <c r="Q1612" s="225">
        <v>0.00042999999999999999</v>
      </c>
      <c r="R1612" s="225">
        <f>Q1612*H1612</f>
        <v>0.0028896</v>
      </c>
      <c r="S1612" s="225">
        <v>0</v>
      </c>
      <c r="T1612" s="226">
        <f>S1612*H1612</f>
        <v>0</v>
      </c>
      <c r="U1612" s="38"/>
      <c r="V1612" s="38"/>
      <c r="W1612" s="38"/>
      <c r="X1612" s="38"/>
      <c r="Y1612" s="38"/>
      <c r="Z1612" s="38"/>
      <c r="AA1612" s="38"/>
      <c r="AB1612" s="38"/>
      <c r="AC1612" s="38"/>
      <c r="AD1612" s="38"/>
      <c r="AE1612" s="38"/>
      <c r="AR1612" s="227" t="s">
        <v>277</v>
      </c>
      <c r="AT1612" s="227" t="s">
        <v>139</v>
      </c>
      <c r="AU1612" s="227" t="s">
        <v>144</v>
      </c>
      <c r="AY1612" s="17" t="s">
        <v>136</v>
      </c>
      <c r="BE1612" s="228">
        <f>IF(N1612="základní",J1612,0)</f>
        <v>0</v>
      </c>
      <c r="BF1612" s="228">
        <f>IF(N1612="snížená",J1612,0)</f>
        <v>0</v>
      </c>
      <c r="BG1612" s="228">
        <f>IF(N1612="zákl. přenesená",J1612,0)</f>
        <v>0</v>
      </c>
      <c r="BH1612" s="228">
        <f>IF(N1612="sníž. přenesená",J1612,0)</f>
        <v>0</v>
      </c>
      <c r="BI1612" s="228">
        <f>IF(N1612="nulová",J1612,0)</f>
        <v>0</v>
      </c>
      <c r="BJ1612" s="17" t="s">
        <v>144</v>
      </c>
      <c r="BK1612" s="228">
        <f>ROUND(I1612*H1612,2)</f>
        <v>0</v>
      </c>
      <c r="BL1612" s="17" t="s">
        <v>277</v>
      </c>
      <c r="BM1612" s="227" t="s">
        <v>1956</v>
      </c>
    </row>
    <row r="1613" s="13" customFormat="1">
      <c r="A1613" s="13"/>
      <c r="B1613" s="229"/>
      <c r="C1613" s="230"/>
      <c r="D1613" s="231" t="s">
        <v>146</v>
      </c>
      <c r="E1613" s="232" t="s">
        <v>1</v>
      </c>
      <c r="F1613" s="233" t="s">
        <v>336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146</v>
      </c>
      <c r="AU1613" s="239" t="s">
        <v>144</v>
      </c>
      <c r="AV1613" s="13" t="s">
        <v>81</v>
      </c>
      <c r="AW1613" s="13" t="s">
        <v>30</v>
      </c>
      <c r="AX1613" s="13" t="s">
        <v>73</v>
      </c>
      <c r="AY1613" s="239" t="s">
        <v>136</v>
      </c>
    </row>
    <row r="1614" s="14" customFormat="1">
      <c r="A1614" s="14"/>
      <c r="B1614" s="240"/>
      <c r="C1614" s="241"/>
      <c r="D1614" s="231" t="s">
        <v>146</v>
      </c>
      <c r="E1614" s="242" t="s">
        <v>1</v>
      </c>
      <c r="F1614" s="243" t="s">
        <v>1010</v>
      </c>
      <c r="G1614" s="241"/>
      <c r="H1614" s="244">
        <v>3.8399999999999999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146</v>
      </c>
      <c r="AU1614" s="250" t="s">
        <v>144</v>
      </c>
      <c r="AV1614" s="14" t="s">
        <v>144</v>
      </c>
      <c r="AW1614" s="14" t="s">
        <v>30</v>
      </c>
      <c r="AX1614" s="14" t="s">
        <v>73</v>
      </c>
      <c r="AY1614" s="250" t="s">
        <v>136</v>
      </c>
    </row>
    <row r="1615" s="13" customFormat="1">
      <c r="A1615" s="13"/>
      <c r="B1615" s="229"/>
      <c r="C1615" s="230"/>
      <c r="D1615" s="231" t="s">
        <v>146</v>
      </c>
      <c r="E1615" s="232" t="s">
        <v>1</v>
      </c>
      <c r="F1615" s="233" t="s">
        <v>325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146</v>
      </c>
      <c r="AU1615" s="239" t="s">
        <v>144</v>
      </c>
      <c r="AV1615" s="13" t="s">
        <v>81</v>
      </c>
      <c r="AW1615" s="13" t="s">
        <v>30</v>
      </c>
      <c r="AX1615" s="13" t="s">
        <v>73</v>
      </c>
      <c r="AY1615" s="239" t="s">
        <v>136</v>
      </c>
    </row>
    <row r="1616" s="14" customFormat="1">
      <c r="A1616" s="14"/>
      <c r="B1616" s="240"/>
      <c r="C1616" s="241"/>
      <c r="D1616" s="231" t="s">
        <v>146</v>
      </c>
      <c r="E1616" s="242" t="s">
        <v>1</v>
      </c>
      <c r="F1616" s="243" t="s">
        <v>1008</v>
      </c>
      <c r="G1616" s="241"/>
      <c r="H1616" s="244">
        <v>2.8799999999999999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146</v>
      </c>
      <c r="AU1616" s="250" t="s">
        <v>144</v>
      </c>
      <c r="AV1616" s="14" t="s">
        <v>144</v>
      </c>
      <c r="AW1616" s="14" t="s">
        <v>30</v>
      </c>
      <c r="AX1616" s="14" t="s">
        <v>73</v>
      </c>
      <c r="AY1616" s="250" t="s">
        <v>136</v>
      </c>
    </row>
    <row r="1617" s="15" customFormat="1">
      <c r="A1617" s="15"/>
      <c r="B1617" s="251"/>
      <c r="C1617" s="252"/>
      <c r="D1617" s="231" t="s">
        <v>146</v>
      </c>
      <c r="E1617" s="253" t="s">
        <v>1</v>
      </c>
      <c r="F1617" s="254" t="s">
        <v>159</v>
      </c>
      <c r="G1617" s="252"/>
      <c r="H1617" s="255">
        <v>6.7199999999999998</v>
      </c>
      <c r="I1617" s="256"/>
      <c r="J1617" s="252"/>
      <c r="K1617" s="252"/>
      <c r="L1617" s="257"/>
      <c r="M1617" s="258"/>
      <c r="N1617" s="259"/>
      <c r="O1617" s="259"/>
      <c r="P1617" s="259"/>
      <c r="Q1617" s="259"/>
      <c r="R1617" s="259"/>
      <c r="S1617" s="259"/>
      <c r="T1617" s="260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15"/>
      <c r="AT1617" s="261" t="s">
        <v>146</v>
      </c>
      <c r="AU1617" s="261" t="s">
        <v>144</v>
      </c>
      <c r="AV1617" s="15" t="s">
        <v>143</v>
      </c>
      <c r="AW1617" s="15" t="s">
        <v>30</v>
      </c>
      <c r="AX1617" s="15" t="s">
        <v>81</v>
      </c>
      <c r="AY1617" s="261" t="s">
        <v>136</v>
      </c>
    </row>
    <row r="1618" s="2" customFormat="1" ht="24.15" customHeight="1">
      <c r="A1618" s="38"/>
      <c r="B1618" s="39"/>
      <c r="C1618" s="215" t="s">
        <v>1957</v>
      </c>
      <c r="D1618" s="215" t="s">
        <v>139</v>
      </c>
      <c r="E1618" s="216" t="s">
        <v>1958</v>
      </c>
      <c r="F1618" s="217" t="s">
        <v>1959</v>
      </c>
      <c r="G1618" s="218" t="s">
        <v>191</v>
      </c>
      <c r="H1618" s="219">
        <v>4.5</v>
      </c>
      <c r="I1618" s="220"/>
      <c r="J1618" s="221">
        <f>ROUND(I1618*H1618,2)</f>
        <v>0</v>
      </c>
      <c r="K1618" s="222"/>
      <c r="L1618" s="44"/>
      <c r="M1618" s="223" t="s">
        <v>1</v>
      </c>
      <c r="N1618" s="224" t="s">
        <v>39</v>
      </c>
      <c r="O1618" s="91"/>
      <c r="P1618" s="225">
        <f>O1618*H1618</f>
        <v>0</v>
      </c>
      <c r="Q1618" s="225">
        <v>2.0000000000000002E-05</v>
      </c>
      <c r="R1618" s="225">
        <f>Q1618*H1618</f>
        <v>9.0000000000000006E-05</v>
      </c>
      <c r="S1618" s="225">
        <v>0</v>
      </c>
      <c r="T1618" s="226">
        <f>S1618*H1618</f>
        <v>0</v>
      </c>
      <c r="U1618" s="38"/>
      <c r="V1618" s="38"/>
      <c r="W1618" s="38"/>
      <c r="X1618" s="38"/>
      <c r="Y1618" s="38"/>
      <c r="Z1618" s="38"/>
      <c r="AA1618" s="38"/>
      <c r="AB1618" s="38"/>
      <c r="AC1618" s="38"/>
      <c r="AD1618" s="38"/>
      <c r="AE1618" s="38"/>
      <c r="AR1618" s="227" t="s">
        <v>277</v>
      </c>
      <c r="AT1618" s="227" t="s">
        <v>139</v>
      </c>
      <c r="AU1618" s="227" t="s">
        <v>144</v>
      </c>
      <c r="AY1618" s="17" t="s">
        <v>136</v>
      </c>
      <c r="BE1618" s="228">
        <f>IF(N1618="základní",J1618,0)</f>
        <v>0</v>
      </c>
      <c r="BF1618" s="228">
        <f>IF(N1618="snížená",J1618,0)</f>
        <v>0</v>
      </c>
      <c r="BG1618" s="228">
        <f>IF(N1618="zákl. přenesená",J1618,0)</f>
        <v>0</v>
      </c>
      <c r="BH1618" s="228">
        <f>IF(N1618="sníž. přenesená",J1618,0)</f>
        <v>0</v>
      </c>
      <c r="BI1618" s="228">
        <f>IF(N1618="nulová",J1618,0)</f>
        <v>0</v>
      </c>
      <c r="BJ1618" s="17" t="s">
        <v>144</v>
      </c>
      <c r="BK1618" s="228">
        <f>ROUND(I1618*H1618,2)</f>
        <v>0</v>
      </c>
      <c r="BL1618" s="17" t="s">
        <v>277</v>
      </c>
      <c r="BM1618" s="227" t="s">
        <v>1960</v>
      </c>
    </row>
    <row r="1619" s="13" customFormat="1">
      <c r="A1619" s="13"/>
      <c r="B1619" s="229"/>
      <c r="C1619" s="230"/>
      <c r="D1619" s="231" t="s">
        <v>146</v>
      </c>
      <c r="E1619" s="232" t="s">
        <v>1</v>
      </c>
      <c r="F1619" s="233" t="s">
        <v>1940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146</v>
      </c>
      <c r="AU1619" s="239" t="s">
        <v>144</v>
      </c>
      <c r="AV1619" s="13" t="s">
        <v>81</v>
      </c>
      <c r="AW1619" s="13" t="s">
        <v>30</v>
      </c>
      <c r="AX1619" s="13" t="s">
        <v>73</v>
      </c>
      <c r="AY1619" s="239" t="s">
        <v>136</v>
      </c>
    </row>
    <row r="1620" s="13" customFormat="1">
      <c r="A1620" s="13"/>
      <c r="B1620" s="229"/>
      <c r="C1620" s="230"/>
      <c r="D1620" s="231" t="s">
        <v>146</v>
      </c>
      <c r="E1620" s="232" t="s">
        <v>1</v>
      </c>
      <c r="F1620" s="233" t="s">
        <v>1100</v>
      </c>
      <c r="G1620" s="230"/>
      <c r="H1620" s="232" t="s">
        <v>1</v>
      </c>
      <c r="I1620" s="234"/>
      <c r="J1620" s="230"/>
      <c r="K1620" s="230"/>
      <c r="L1620" s="235"/>
      <c r="M1620" s="236"/>
      <c r="N1620" s="237"/>
      <c r="O1620" s="237"/>
      <c r="P1620" s="237"/>
      <c r="Q1620" s="237"/>
      <c r="R1620" s="237"/>
      <c r="S1620" s="237"/>
      <c r="T1620" s="238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T1620" s="239" t="s">
        <v>146</v>
      </c>
      <c r="AU1620" s="239" t="s">
        <v>144</v>
      </c>
      <c r="AV1620" s="13" t="s">
        <v>81</v>
      </c>
      <c r="AW1620" s="13" t="s">
        <v>30</v>
      </c>
      <c r="AX1620" s="13" t="s">
        <v>73</v>
      </c>
      <c r="AY1620" s="239" t="s">
        <v>136</v>
      </c>
    </row>
    <row r="1621" s="14" customFormat="1">
      <c r="A1621" s="14"/>
      <c r="B1621" s="240"/>
      <c r="C1621" s="241"/>
      <c r="D1621" s="231" t="s">
        <v>146</v>
      </c>
      <c r="E1621" s="242" t="s">
        <v>1</v>
      </c>
      <c r="F1621" s="243" t="s">
        <v>439</v>
      </c>
      <c r="G1621" s="241"/>
      <c r="H1621" s="244">
        <v>0.5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4"/>
      <c r="V1621" s="14"/>
      <c r="W1621" s="14"/>
      <c r="X1621" s="14"/>
      <c r="Y1621" s="14"/>
      <c r="Z1621" s="14"/>
      <c r="AA1621" s="14"/>
      <c r="AB1621" s="14"/>
      <c r="AC1621" s="14"/>
      <c r="AD1621" s="14"/>
      <c r="AE1621" s="14"/>
      <c r="AT1621" s="250" t="s">
        <v>146</v>
      </c>
      <c r="AU1621" s="250" t="s">
        <v>144</v>
      </c>
      <c r="AV1621" s="14" t="s">
        <v>144</v>
      </c>
      <c r="AW1621" s="14" t="s">
        <v>30</v>
      </c>
      <c r="AX1621" s="14" t="s">
        <v>73</v>
      </c>
      <c r="AY1621" s="250" t="s">
        <v>136</v>
      </c>
    </row>
    <row r="1622" s="13" customFormat="1">
      <c r="A1622" s="13"/>
      <c r="B1622" s="229"/>
      <c r="C1622" s="230"/>
      <c r="D1622" s="231" t="s">
        <v>146</v>
      </c>
      <c r="E1622" s="232" t="s">
        <v>1</v>
      </c>
      <c r="F1622" s="233" t="s">
        <v>336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146</v>
      </c>
      <c r="AU1622" s="239" t="s">
        <v>144</v>
      </c>
      <c r="AV1622" s="13" t="s">
        <v>81</v>
      </c>
      <c r="AW1622" s="13" t="s">
        <v>30</v>
      </c>
      <c r="AX1622" s="13" t="s">
        <v>73</v>
      </c>
      <c r="AY1622" s="239" t="s">
        <v>136</v>
      </c>
    </row>
    <row r="1623" s="14" customFormat="1">
      <c r="A1623" s="14"/>
      <c r="B1623" s="240"/>
      <c r="C1623" s="241"/>
      <c r="D1623" s="231" t="s">
        <v>146</v>
      </c>
      <c r="E1623" s="242" t="s">
        <v>1</v>
      </c>
      <c r="F1623" s="243" t="s">
        <v>137</v>
      </c>
      <c r="G1623" s="241"/>
      <c r="H1623" s="244">
        <v>3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146</v>
      </c>
      <c r="AU1623" s="250" t="s">
        <v>144</v>
      </c>
      <c r="AV1623" s="14" t="s">
        <v>144</v>
      </c>
      <c r="AW1623" s="14" t="s">
        <v>30</v>
      </c>
      <c r="AX1623" s="14" t="s">
        <v>73</v>
      </c>
      <c r="AY1623" s="250" t="s">
        <v>136</v>
      </c>
    </row>
    <row r="1624" s="13" customFormat="1">
      <c r="A1624" s="13"/>
      <c r="B1624" s="229"/>
      <c r="C1624" s="230"/>
      <c r="D1624" s="231" t="s">
        <v>146</v>
      </c>
      <c r="E1624" s="232" t="s">
        <v>1</v>
      </c>
      <c r="F1624" s="233" t="s">
        <v>325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146</v>
      </c>
      <c r="AU1624" s="239" t="s">
        <v>144</v>
      </c>
      <c r="AV1624" s="13" t="s">
        <v>81</v>
      </c>
      <c r="AW1624" s="13" t="s">
        <v>30</v>
      </c>
      <c r="AX1624" s="13" t="s">
        <v>73</v>
      </c>
      <c r="AY1624" s="239" t="s">
        <v>136</v>
      </c>
    </row>
    <row r="1625" s="14" customFormat="1">
      <c r="A1625" s="14"/>
      <c r="B1625" s="240"/>
      <c r="C1625" s="241"/>
      <c r="D1625" s="231" t="s">
        <v>146</v>
      </c>
      <c r="E1625" s="242" t="s">
        <v>1</v>
      </c>
      <c r="F1625" s="243" t="s">
        <v>81</v>
      </c>
      <c r="G1625" s="241"/>
      <c r="H1625" s="244">
        <v>1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146</v>
      </c>
      <c r="AU1625" s="250" t="s">
        <v>144</v>
      </c>
      <c r="AV1625" s="14" t="s">
        <v>144</v>
      </c>
      <c r="AW1625" s="14" t="s">
        <v>30</v>
      </c>
      <c r="AX1625" s="14" t="s">
        <v>73</v>
      </c>
      <c r="AY1625" s="250" t="s">
        <v>136</v>
      </c>
    </row>
    <row r="1626" s="15" customFormat="1">
      <c r="A1626" s="15"/>
      <c r="B1626" s="251"/>
      <c r="C1626" s="252"/>
      <c r="D1626" s="231" t="s">
        <v>146</v>
      </c>
      <c r="E1626" s="253" t="s">
        <v>1</v>
      </c>
      <c r="F1626" s="254" t="s">
        <v>159</v>
      </c>
      <c r="G1626" s="252"/>
      <c r="H1626" s="255">
        <v>4.5</v>
      </c>
      <c r="I1626" s="256"/>
      <c r="J1626" s="252"/>
      <c r="K1626" s="252"/>
      <c r="L1626" s="257"/>
      <c r="M1626" s="258"/>
      <c r="N1626" s="259"/>
      <c r="O1626" s="259"/>
      <c r="P1626" s="259"/>
      <c r="Q1626" s="259"/>
      <c r="R1626" s="259"/>
      <c r="S1626" s="259"/>
      <c r="T1626" s="260"/>
      <c r="U1626" s="15"/>
      <c r="V1626" s="15"/>
      <c r="W1626" s="15"/>
      <c r="X1626" s="15"/>
      <c r="Y1626" s="15"/>
      <c r="Z1626" s="15"/>
      <c r="AA1626" s="15"/>
      <c r="AB1626" s="15"/>
      <c r="AC1626" s="15"/>
      <c r="AD1626" s="15"/>
      <c r="AE1626" s="15"/>
      <c r="AT1626" s="261" t="s">
        <v>146</v>
      </c>
      <c r="AU1626" s="261" t="s">
        <v>144</v>
      </c>
      <c r="AV1626" s="15" t="s">
        <v>143</v>
      </c>
      <c r="AW1626" s="15" t="s">
        <v>30</v>
      </c>
      <c r="AX1626" s="15" t="s">
        <v>81</v>
      </c>
      <c r="AY1626" s="261" t="s">
        <v>136</v>
      </c>
    </row>
    <row r="1627" s="2" customFormat="1" ht="21.75" customHeight="1">
      <c r="A1627" s="38"/>
      <c r="B1627" s="39"/>
      <c r="C1627" s="215" t="s">
        <v>1961</v>
      </c>
      <c r="D1627" s="215" t="s">
        <v>139</v>
      </c>
      <c r="E1627" s="216" t="s">
        <v>1962</v>
      </c>
      <c r="F1627" s="217" t="s">
        <v>1963</v>
      </c>
      <c r="G1627" s="218" t="s">
        <v>191</v>
      </c>
      <c r="H1627" s="219">
        <v>4.5</v>
      </c>
      <c r="I1627" s="220"/>
      <c r="J1627" s="221">
        <f>ROUND(I1627*H1627,2)</f>
        <v>0</v>
      </c>
      <c r="K1627" s="222"/>
      <c r="L1627" s="44"/>
      <c r="M1627" s="223" t="s">
        <v>1</v>
      </c>
      <c r="N1627" s="224" t="s">
        <v>39</v>
      </c>
      <c r="O1627" s="91"/>
      <c r="P1627" s="225">
        <f>O1627*H1627</f>
        <v>0</v>
      </c>
      <c r="Q1627" s="225">
        <v>0</v>
      </c>
      <c r="R1627" s="225">
        <f>Q1627*H1627</f>
        <v>0</v>
      </c>
      <c r="S1627" s="225">
        <v>0</v>
      </c>
      <c r="T1627" s="226">
        <f>S1627*H1627</f>
        <v>0</v>
      </c>
      <c r="U1627" s="38"/>
      <c r="V1627" s="38"/>
      <c r="W1627" s="38"/>
      <c r="X1627" s="38"/>
      <c r="Y1627" s="38"/>
      <c r="Z1627" s="38"/>
      <c r="AA1627" s="38"/>
      <c r="AB1627" s="38"/>
      <c r="AC1627" s="38"/>
      <c r="AD1627" s="38"/>
      <c r="AE1627" s="38"/>
      <c r="AR1627" s="227" t="s">
        <v>277</v>
      </c>
      <c r="AT1627" s="227" t="s">
        <v>139</v>
      </c>
      <c r="AU1627" s="227" t="s">
        <v>144</v>
      </c>
      <c r="AY1627" s="17" t="s">
        <v>136</v>
      </c>
      <c r="BE1627" s="228">
        <f>IF(N1627="základní",J1627,0)</f>
        <v>0</v>
      </c>
      <c r="BF1627" s="228">
        <f>IF(N1627="snížená",J1627,0)</f>
        <v>0</v>
      </c>
      <c r="BG1627" s="228">
        <f>IF(N1627="zákl. přenesená",J1627,0)</f>
        <v>0</v>
      </c>
      <c r="BH1627" s="228">
        <f>IF(N1627="sníž. přenesená",J1627,0)</f>
        <v>0</v>
      </c>
      <c r="BI1627" s="228">
        <f>IF(N1627="nulová",J1627,0)</f>
        <v>0</v>
      </c>
      <c r="BJ1627" s="17" t="s">
        <v>144</v>
      </c>
      <c r="BK1627" s="228">
        <f>ROUND(I1627*H1627,2)</f>
        <v>0</v>
      </c>
      <c r="BL1627" s="17" t="s">
        <v>277</v>
      </c>
      <c r="BM1627" s="227" t="s">
        <v>1964</v>
      </c>
    </row>
    <row r="1628" s="13" customFormat="1">
      <c r="A1628" s="13"/>
      <c r="B1628" s="229"/>
      <c r="C1628" s="230"/>
      <c r="D1628" s="231" t="s">
        <v>146</v>
      </c>
      <c r="E1628" s="232" t="s">
        <v>1</v>
      </c>
      <c r="F1628" s="233" t="s">
        <v>1940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146</v>
      </c>
      <c r="AU1628" s="239" t="s">
        <v>144</v>
      </c>
      <c r="AV1628" s="13" t="s">
        <v>81</v>
      </c>
      <c r="AW1628" s="13" t="s">
        <v>30</v>
      </c>
      <c r="AX1628" s="13" t="s">
        <v>73</v>
      </c>
      <c r="AY1628" s="239" t="s">
        <v>136</v>
      </c>
    </row>
    <row r="1629" s="13" customFormat="1">
      <c r="A1629" s="13"/>
      <c r="B1629" s="229"/>
      <c r="C1629" s="230"/>
      <c r="D1629" s="231" t="s">
        <v>146</v>
      </c>
      <c r="E1629" s="232" t="s">
        <v>1</v>
      </c>
      <c r="F1629" s="233" t="s">
        <v>1100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146</v>
      </c>
      <c r="AU1629" s="239" t="s">
        <v>144</v>
      </c>
      <c r="AV1629" s="13" t="s">
        <v>81</v>
      </c>
      <c r="AW1629" s="13" t="s">
        <v>30</v>
      </c>
      <c r="AX1629" s="13" t="s">
        <v>73</v>
      </c>
      <c r="AY1629" s="239" t="s">
        <v>136</v>
      </c>
    </row>
    <row r="1630" s="14" customFormat="1">
      <c r="A1630" s="14"/>
      <c r="B1630" s="240"/>
      <c r="C1630" s="241"/>
      <c r="D1630" s="231" t="s">
        <v>146</v>
      </c>
      <c r="E1630" s="242" t="s">
        <v>1</v>
      </c>
      <c r="F1630" s="243" t="s">
        <v>439</v>
      </c>
      <c r="G1630" s="241"/>
      <c r="H1630" s="244">
        <v>0.5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146</v>
      </c>
      <c r="AU1630" s="250" t="s">
        <v>144</v>
      </c>
      <c r="AV1630" s="14" t="s">
        <v>144</v>
      </c>
      <c r="AW1630" s="14" t="s">
        <v>30</v>
      </c>
      <c r="AX1630" s="14" t="s">
        <v>73</v>
      </c>
      <c r="AY1630" s="250" t="s">
        <v>136</v>
      </c>
    </row>
    <row r="1631" s="13" customFormat="1">
      <c r="A1631" s="13"/>
      <c r="B1631" s="229"/>
      <c r="C1631" s="230"/>
      <c r="D1631" s="231" t="s">
        <v>146</v>
      </c>
      <c r="E1631" s="232" t="s">
        <v>1</v>
      </c>
      <c r="F1631" s="233" t="s">
        <v>336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146</v>
      </c>
      <c r="AU1631" s="239" t="s">
        <v>144</v>
      </c>
      <c r="AV1631" s="13" t="s">
        <v>81</v>
      </c>
      <c r="AW1631" s="13" t="s">
        <v>30</v>
      </c>
      <c r="AX1631" s="13" t="s">
        <v>73</v>
      </c>
      <c r="AY1631" s="239" t="s">
        <v>136</v>
      </c>
    </row>
    <row r="1632" s="14" customFormat="1">
      <c r="A1632" s="14"/>
      <c r="B1632" s="240"/>
      <c r="C1632" s="241"/>
      <c r="D1632" s="231" t="s">
        <v>146</v>
      </c>
      <c r="E1632" s="242" t="s">
        <v>1</v>
      </c>
      <c r="F1632" s="243" t="s">
        <v>137</v>
      </c>
      <c r="G1632" s="241"/>
      <c r="H1632" s="244">
        <v>3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146</v>
      </c>
      <c r="AU1632" s="250" t="s">
        <v>144</v>
      </c>
      <c r="AV1632" s="14" t="s">
        <v>144</v>
      </c>
      <c r="AW1632" s="14" t="s">
        <v>30</v>
      </c>
      <c r="AX1632" s="14" t="s">
        <v>73</v>
      </c>
      <c r="AY1632" s="250" t="s">
        <v>136</v>
      </c>
    </row>
    <row r="1633" s="13" customFormat="1">
      <c r="A1633" s="13"/>
      <c r="B1633" s="229"/>
      <c r="C1633" s="230"/>
      <c r="D1633" s="231" t="s">
        <v>146</v>
      </c>
      <c r="E1633" s="232" t="s">
        <v>1</v>
      </c>
      <c r="F1633" s="233" t="s">
        <v>325</v>
      </c>
      <c r="G1633" s="230"/>
      <c r="H1633" s="232" t="s">
        <v>1</v>
      </c>
      <c r="I1633" s="234"/>
      <c r="J1633" s="230"/>
      <c r="K1633" s="230"/>
      <c r="L1633" s="235"/>
      <c r="M1633" s="236"/>
      <c r="N1633" s="237"/>
      <c r="O1633" s="237"/>
      <c r="P1633" s="237"/>
      <c r="Q1633" s="237"/>
      <c r="R1633" s="237"/>
      <c r="S1633" s="237"/>
      <c r="T1633" s="238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T1633" s="239" t="s">
        <v>146</v>
      </c>
      <c r="AU1633" s="239" t="s">
        <v>144</v>
      </c>
      <c r="AV1633" s="13" t="s">
        <v>81</v>
      </c>
      <c r="AW1633" s="13" t="s">
        <v>30</v>
      </c>
      <c r="AX1633" s="13" t="s">
        <v>73</v>
      </c>
      <c r="AY1633" s="239" t="s">
        <v>136</v>
      </c>
    </row>
    <row r="1634" s="14" customFormat="1">
      <c r="A1634" s="14"/>
      <c r="B1634" s="240"/>
      <c r="C1634" s="241"/>
      <c r="D1634" s="231" t="s">
        <v>146</v>
      </c>
      <c r="E1634" s="242" t="s">
        <v>1</v>
      </c>
      <c r="F1634" s="243" t="s">
        <v>81</v>
      </c>
      <c r="G1634" s="241"/>
      <c r="H1634" s="244">
        <v>1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4"/>
      <c r="V1634" s="14"/>
      <c r="W1634" s="14"/>
      <c r="X1634" s="14"/>
      <c r="Y1634" s="14"/>
      <c r="Z1634" s="14"/>
      <c r="AA1634" s="14"/>
      <c r="AB1634" s="14"/>
      <c r="AC1634" s="14"/>
      <c r="AD1634" s="14"/>
      <c r="AE1634" s="14"/>
      <c r="AT1634" s="250" t="s">
        <v>146</v>
      </c>
      <c r="AU1634" s="250" t="s">
        <v>144</v>
      </c>
      <c r="AV1634" s="14" t="s">
        <v>144</v>
      </c>
      <c r="AW1634" s="14" t="s">
        <v>30</v>
      </c>
      <c r="AX1634" s="14" t="s">
        <v>73</v>
      </c>
      <c r="AY1634" s="250" t="s">
        <v>136</v>
      </c>
    </row>
    <row r="1635" s="15" customFormat="1">
      <c r="A1635" s="15"/>
      <c r="B1635" s="251"/>
      <c r="C1635" s="252"/>
      <c r="D1635" s="231" t="s">
        <v>146</v>
      </c>
      <c r="E1635" s="253" t="s">
        <v>1</v>
      </c>
      <c r="F1635" s="254" t="s">
        <v>159</v>
      </c>
      <c r="G1635" s="252"/>
      <c r="H1635" s="255">
        <v>4.5</v>
      </c>
      <c r="I1635" s="256"/>
      <c r="J1635" s="252"/>
      <c r="K1635" s="252"/>
      <c r="L1635" s="257"/>
      <c r="M1635" s="258"/>
      <c r="N1635" s="259"/>
      <c r="O1635" s="259"/>
      <c r="P1635" s="259"/>
      <c r="Q1635" s="259"/>
      <c r="R1635" s="259"/>
      <c r="S1635" s="259"/>
      <c r="T1635" s="260"/>
      <c r="U1635" s="15"/>
      <c r="V1635" s="15"/>
      <c r="W1635" s="15"/>
      <c r="X1635" s="15"/>
      <c r="Y1635" s="15"/>
      <c r="Z1635" s="15"/>
      <c r="AA1635" s="15"/>
      <c r="AB1635" s="15"/>
      <c r="AC1635" s="15"/>
      <c r="AD1635" s="15"/>
      <c r="AE1635" s="15"/>
      <c r="AT1635" s="261" t="s">
        <v>146</v>
      </c>
      <c r="AU1635" s="261" t="s">
        <v>144</v>
      </c>
      <c r="AV1635" s="15" t="s">
        <v>143</v>
      </c>
      <c r="AW1635" s="15" t="s">
        <v>30</v>
      </c>
      <c r="AX1635" s="15" t="s">
        <v>81</v>
      </c>
      <c r="AY1635" s="261" t="s">
        <v>136</v>
      </c>
    </row>
    <row r="1636" s="2" customFormat="1" ht="24.15" customHeight="1">
      <c r="A1636" s="38"/>
      <c r="B1636" s="39"/>
      <c r="C1636" s="215" t="s">
        <v>1965</v>
      </c>
      <c r="D1636" s="215" t="s">
        <v>139</v>
      </c>
      <c r="E1636" s="216" t="s">
        <v>1966</v>
      </c>
      <c r="F1636" s="217" t="s">
        <v>1967</v>
      </c>
      <c r="G1636" s="218" t="s">
        <v>176</v>
      </c>
      <c r="H1636" s="219">
        <v>6.7199999999999998</v>
      </c>
      <c r="I1636" s="220"/>
      <c r="J1636" s="221">
        <f>ROUND(I1636*H1636,2)</f>
        <v>0</v>
      </c>
      <c r="K1636" s="222"/>
      <c r="L1636" s="44"/>
      <c r="M1636" s="223" t="s">
        <v>1</v>
      </c>
      <c r="N1636" s="224" t="s">
        <v>39</v>
      </c>
      <c r="O1636" s="91"/>
      <c r="P1636" s="225">
        <f>O1636*H1636</f>
        <v>0</v>
      </c>
      <c r="Q1636" s="225">
        <v>4.0000000000000003E-05</v>
      </c>
      <c r="R1636" s="225">
        <f>Q1636*H1636</f>
        <v>0.00026880000000000003</v>
      </c>
      <c r="S1636" s="225">
        <v>0</v>
      </c>
      <c r="T1636" s="226">
        <f>S1636*H1636</f>
        <v>0</v>
      </c>
      <c r="U1636" s="38"/>
      <c r="V1636" s="38"/>
      <c r="W1636" s="38"/>
      <c r="X1636" s="38"/>
      <c r="Y1636" s="38"/>
      <c r="Z1636" s="38"/>
      <c r="AA1636" s="38"/>
      <c r="AB1636" s="38"/>
      <c r="AC1636" s="38"/>
      <c r="AD1636" s="38"/>
      <c r="AE1636" s="38"/>
      <c r="AR1636" s="227" t="s">
        <v>277</v>
      </c>
      <c r="AT1636" s="227" t="s">
        <v>139</v>
      </c>
      <c r="AU1636" s="227" t="s">
        <v>144</v>
      </c>
      <c r="AY1636" s="17" t="s">
        <v>136</v>
      </c>
      <c r="BE1636" s="228">
        <f>IF(N1636="základní",J1636,0)</f>
        <v>0</v>
      </c>
      <c r="BF1636" s="228">
        <f>IF(N1636="snížená",J1636,0)</f>
        <v>0</v>
      </c>
      <c r="BG1636" s="228">
        <f>IF(N1636="zákl. přenesená",J1636,0)</f>
        <v>0</v>
      </c>
      <c r="BH1636" s="228">
        <f>IF(N1636="sníž. přenesená",J1636,0)</f>
        <v>0</v>
      </c>
      <c r="BI1636" s="228">
        <f>IF(N1636="nulová",J1636,0)</f>
        <v>0</v>
      </c>
      <c r="BJ1636" s="17" t="s">
        <v>144</v>
      </c>
      <c r="BK1636" s="228">
        <f>ROUND(I1636*H1636,2)</f>
        <v>0</v>
      </c>
      <c r="BL1636" s="17" t="s">
        <v>277</v>
      </c>
      <c r="BM1636" s="227" t="s">
        <v>1968</v>
      </c>
    </row>
    <row r="1637" s="13" customFormat="1">
      <c r="A1637" s="13"/>
      <c r="B1637" s="229"/>
      <c r="C1637" s="230"/>
      <c r="D1637" s="231" t="s">
        <v>146</v>
      </c>
      <c r="E1637" s="232" t="s">
        <v>1</v>
      </c>
      <c r="F1637" s="233" t="s">
        <v>336</v>
      </c>
      <c r="G1637" s="230"/>
      <c r="H1637" s="232" t="s">
        <v>1</v>
      </c>
      <c r="I1637" s="234"/>
      <c r="J1637" s="230"/>
      <c r="K1637" s="230"/>
      <c r="L1637" s="235"/>
      <c r="M1637" s="236"/>
      <c r="N1637" s="237"/>
      <c r="O1637" s="237"/>
      <c r="P1637" s="237"/>
      <c r="Q1637" s="237"/>
      <c r="R1637" s="237"/>
      <c r="S1637" s="237"/>
      <c r="T1637" s="238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T1637" s="239" t="s">
        <v>146</v>
      </c>
      <c r="AU1637" s="239" t="s">
        <v>144</v>
      </c>
      <c r="AV1637" s="13" t="s">
        <v>81</v>
      </c>
      <c r="AW1637" s="13" t="s">
        <v>30</v>
      </c>
      <c r="AX1637" s="13" t="s">
        <v>73</v>
      </c>
      <c r="AY1637" s="239" t="s">
        <v>136</v>
      </c>
    </row>
    <row r="1638" s="14" customFormat="1">
      <c r="A1638" s="14"/>
      <c r="B1638" s="240"/>
      <c r="C1638" s="241"/>
      <c r="D1638" s="231" t="s">
        <v>146</v>
      </c>
      <c r="E1638" s="242" t="s">
        <v>1</v>
      </c>
      <c r="F1638" s="243" t="s">
        <v>1010</v>
      </c>
      <c r="G1638" s="241"/>
      <c r="H1638" s="244">
        <v>3.8399999999999999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4"/>
      <c r="V1638" s="14"/>
      <c r="W1638" s="14"/>
      <c r="X1638" s="14"/>
      <c r="Y1638" s="14"/>
      <c r="Z1638" s="14"/>
      <c r="AA1638" s="14"/>
      <c r="AB1638" s="14"/>
      <c r="AC1638" s="14"/>
      <c r="AD1638" s="14"/>
      <c r="AE1638" s="14"/>
      <c r="AT1638" s="250" t="s">
        <v>146</v>
      </c>
      <c r="AU1638" s="250" t="s">
        <v>144</v>
      </c>
      <c r="AV1638" s="14" t="s">
        <v>144</v>
      </c>
      <c r="AW1638" s="14" t="s">
        <v>30</v>
      </c>
      <c r="AX1638" s="14" t="s">
        <v>73</v>
      </c>
      <c r="AY1638" s="250" t="s">
        <v>136</v>
      </c>
    </row>
    <row r="1639" s="13" customFormat="1">
      <c r="A1639" s="13"/>
      <c r="B1639" s="229"/>
      <c r="C1639" s="230"/>
      <c r="D1639" s="231" t="s">
        <v>146</v>
      </c>
      <c r="E1639" s="232" t="s">
        <v>1</v>
      </c>
      <c r="F1639" s="233" t="s">
        <v>325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146</v>
      </c>
      <c r="AU1639" s="239" t="s">
        <v>144</v>
      </c>
      <c r="AV1639" s="13" t="s">
        <v>81</v>
      </c>
      <c r="AW1639" s="13" t="s">
        <v>30</v>
      </c>
      <c r="AX1639" s="13" t="s">
        <v>73</v>
      </c>
      <c r="AY1639" s="239" t="s">
        <v>136</v>
      </c>
    </row>
    <row r="1640" s="14" customFormat="1">
      <c r="A1640" s="14"/>
      <c r="B1640" s="240"/>
      <c r="C1640" s="241"/>
      <c r="D1640" s="231" t="s">
        <v>146</v>
      </c>
      <c r="E1640" s="242" t="s">
        <v>1</v>
      </c>
      <c r="F1640" s="243" t="s">
        <v>1008</v>
      </c>
      <c r="G1640" s="241"/>
      <c r="H1640" s="244">
        <v>2.8799999999999999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146</v>
      </c>
      <c r="AU1640" s="250" t="s">
        <v>144</v>
      </c>
      <c r="AV1640" s="14" t="s">
        <v>144</v>
      </c>
      <c r="AW1640" s="14" t="s">
        <v>30</v>
      </c>
      <c r="AX1640" s="14" t="s">
        <v>73</v>
      </c>
      <c r="AY1640" s="250" t="s">
        <v>136</v>
      </c>
    </row>
    <row r="1641" s="15" customFormat="1">
      <c r="A1641" s="15"/>
      <c r="B1641" s="251"/>
      <c r="C1641" s="252"/>
      <c r="D1641" s="231" t="s">
        <v>146</v>
      </c>
      <c r="E1641" s="253" t="s">
        <v>1</v>
      </c>
      <c r="F1641" s="254" t="s">
        <v>159</v>
      </c>
      <c r="G1641" s="252"/>
      <c r="H1641" s="255">
        <v>6.7199999999999998</v>
      </c>
      <c r="I1641" s="256"/>
      <c r="J1641" s="252"/>
      <c r="K1641" s="252"/>
      <c r="L1641" s="257"/>
      <c r="M1641" s="258"/>
      <c r="N1641" s="259"/>
      <c r="O1641" s="259"/>
      <c r="P1641" s="259"/>
      <c r="Q1641" s="259"/>
      <c r="R1641" s="259"/>
      <c r="S1641" s="259"/>
      <c r="T1641" s="260"/>
      <c r="U1641" s="15"/>
      <c r="V1641" s="15"/>
      <c r="W1641" s="15"/>
      <c r="X1641" s="15"/>
      <c r="Y1641" s="15"/>
      <c r="Z1641" s="15"/>
      <c r="AA1641" s="15"/>
      <c r="AB1641" s="15"/>
      <c r="AC1641" s="15"/>
      <c r="AD1641" s="15"/>
      <c r="AE1641" s="15"/>
      <c r="AT1641" s="261" t="s">
        <v>146</v>
      </c>
      <c r="AU1641" s="261" t="s">
        <v>144</v>
      </c>
      <c r="AV1641" s="15" t="s">
        <v>143</v>
      </c>
      <c r="AW1641" s="15" t="s">
        <v>30</v>
      </c>
      <c r="AX1641" s="15" t="s">
        <v>81</v>
      </c>
      <c r="AY1641" s="261" t="s">
        <v>136</v>
      </c>
    </row>
    <row r="1642" s="12" customFormat="1" ht="22.8" customHeight="1">
      <c r="A1642" s="12"/>
      <c r="B1642" s="199"/>
      <c r="C1642" s="200"/>
      <c r="D1642" s="201" t="s">
        <v>72</v>
      </c>
      <c r="E1642" s="213" t="s">
        <v>1969</v>
      </c>
      <c r="F1642" s="213" t="s">
        <v>1970</v>
      </c>
      <c r="G1642" s="200"/>
      <c r="H1642" s="200"/>
      <c r="I1642" s="203"/>
      <c r="J1642" s="214">
        <f>BK1642</f>
        <v>0</v>
      </c>
      <c r="K1642" s="200"/>
      <c r="L1642" s="205"/>
      <c r="M1642" s="206"/>
      <c r="N1642" s="207"/>
      <c r="O1642" s="207"/>
      <c r="P1642" s="208">
        <f>SUM(P1643:P1835)</f>
        <v>0</v>
      </c>
      <c r="Q1642" s="207"/>
      <c r="R1642" s="208">
        <f>SUM(R1643:R1835)</f>
        <v>0.2154027</v>
      </c>
      <c r="S1642" s="207"/>
      <c r="T1642" s="209">
        <f>SUM(T1643:T1835)</f>
        <v>0.069166279999999983</v>
      </c>
      <c r="U1642" s="12"/>
      <c r="V1642" s="12"/>
      <c r="W1642" s="12"/>
      <c r="X1642" s="12"/>
      <c r="Y1642" s="12"/>
      <c r="Z1642" s="12"/>
      <c r="AA1642" s="12"/>
      <c r="AB1642" s="12"/>
      <c r="AC1642" s="12"/>
      <c r="AD1642" s="12"/>
      <c r="AE1642" s="12"/>
      <c r="AR1642" s="210" t="s">
        <v>144</v>
      </c>
      <c r="AT1642" s="211" t="s">
        <v>72</v>
      </c>
      <c r="AU1642" s="211" t="s">
        <v>81</v>
      </c>
      <c r="AY1642" s="210" t="s">
        <v>136</v>
      </c>
      <c r="BK1642" s="212">
        <f>SUM(BK1643:BK1835)</f>
        <v>0</v>
      </c>
    </row>
    <row r="1643" s="2" customFormat="1" ht="24.15" customHeight="1">
      <c r="A1643" s="38"/>
      <c r="B1643" s="39"/>
      <c r="C1643" s="215" t="s">
        <v>1971</v>
      </c>
      <c r="D1643" s="215" t="s">
        <v>139</v>
      </c>
      <c r="E1643" s="216" t="s">
        <v>1972</v>
      </c>
      <c r="F1643" s="217" t="s">
        <v>1973</v>
      </c>
      <c r="G1643" s="218" t="s">
        <v>176</v>
      </c>
      <c r="H1643" s="219">
        <v>146.80099999999999</v>
      </c>
      <c r="I1643" s="220"/>
      <c r="J1643" s="221">
        <f>ROUND(I1643*H1643,2)</f>
        <v>0</v>
      </c>
      <c r="K1643" s="222"/>
      <c r="L1643" s="44"/>
      <c r="M1643" s="223" t="s">
        <v>1</v>
      </c>
      <c r="N1643" s="224" t="s">
        <v>39</v>
      </c>
      <c r="O1643" s="91"/>
      <c r="P1643" s="225">
        <f>O1643*H1643</f>
        <v>0</v>
      </c>
      <c r="Q1643" s="225">
        <v>0</v>
      </c>
      <c r="R1643" s="225">
        <f>Q1643*H1643</f>
        <v>0</v>
      </c>
      <c r="S1643" s="225">
        <v>0</v>
      </c>
      <c r="T1643" s="226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27" t="s">
        <v>277</v>
      </c>
      <c r="AT1643" s="227" t="s">
        <v>139</v>
      </c>
      <c r="AU1643" s="227" t="s">
        <v>144</v>
      </c>
      <c r="AY1643" s="17" t="s">
        <v>136</v>
      </c>
      <c r="BE1643" s="228">
        <f>IF(N1643="základní",J1643,0)</f>
        <v>0</v>
      </c>
      <c r="BF1643" s="228">
        <f>IF(N1643="snížená",J1643,0)</f>
        <v>0</v>
      </c>
      <c r="BG1643" s="228">
        <f>IF(N1643="zákl. přenesená",J1643,0)</f>
        <v>0</v>
      </c>
      <c r="BH1643" s="228">
        <f>IF(N1643="sníž. přenesená",J1643,0)</f>
        <v>0</v>
      </c>
      <c r="BI1643" s="228">
        <f>IF(N1643="nulová",J1643,0)</f>
        <v>0</v>
      </c>
      <c r="BJ1643" s="17" t="s">
        <v>144</v>
      </c>
      <c r="BK1643" s="228">
        <f>ROUND(I1643*H1643,2)</f>
        <v>0</v>
      </c>
      <c r="BL1643" s="17" t="s">
        <v>277</v>
      </c>
      <c r="BM1643" s="227" t="s">
        <v>1974</v>
      </c>
    </row>
    <row r="1644" s="13" customFormat="1">
      <c r="A1644" s="13"/>
      <c r="B1644" s="229"/>
      <c r="C1644" s="230"/>
      <c r="D1644" s="231" t="s">
        <v>146</v>
      </c>
      <c r="E1644" s="232" t="s">
        <v>1</v>
      </c>
      <c r="F1644" s="233" t="s">
        <v>1975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146</v>
      </c>
      <c r="AU1644" s="239" t="s">
        <v>144</v>
      </c>
      <c r="AV1644" s="13" t="s">
        <v>81</v>
      </c>
      <c r="AW1644" s="13" t="s">
        <v>30</v>
      </c>
      <c r="AX1644" s="13" t="s">
        <v>73</v>
      </c>
      <c r="AY1644" s="239" t="s">
        <v>136</v>
      </c>
    </row>
    <row r="1645" s="13" customFormat="1">
      <c r="A1645" s="13"/>
      <c r="B1645" s="229"/>
      <c r="C1645" s="230"/>
      <c r="D1645" s="231" t="s">
        <v>146</v>
      </c>
      <c r="E1645" s="232" t="s">
        <v>1</v>
      </c>
      <c r="F1645" s="233" t="s">
        <v>214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146</v>
      </c>
      <c r="AU1645" s="239" t="s">
        <v>144</v>
      </c>
      <c r="AV1645" s="13" t="s">
        <v>81</v>
      </c>
      <c r="AW1645" s="13" t="s">
        <v>30</v>
      </c>
      <c r="AX1645" s="13" t="s">
        <v>73</v>
      </c>
      <c r="AY1645" s="239" t="s">
        <v>136</v>
      </c>
    </row>
    <row r="1646" s="14" customFormat="1">
      <c r="A1646" s="14"/>
      <c r="B1646" s="240"/>
      <c r="C1646" s="241"/>
      <c r="D1646" s="231" t="s">
        <v>146</v>
      </c>
      <c r="E1646" s="242" t="s">
        <v>1</v>
      </c>
      <c r="F1646" s="243" t="s">
        <v>215</v>
      </c>
      <c r="G1646" s="241"/>
      <c r="H1646" s="244">
        <v>5.0190000000000001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146</v>
      </c>
      <c r="AU1646" s="250" t="s">
        <v>144</v>
      </c>
      <c r="AV1646" s="14" t="s">
        <v>144</v>
      </c>
      <c r="AW1646" s="14" t="s">
        <v>30</v>
      </c>
      <c r="AX1646" s="14" t="s">
        <v>73</v>
      </c>
      <c r="AY1646" s="250" t="s">
        <v>136</v>
      </c>
    </row>
    <row r="1647" s="13" customFormat="1">
      <c r="A1647" s="13"/>
      <c r="B1647" s="229"/>
      <c r="C1647" s="230"/>
      <c r="D1647" s="231" t="s">
        <v>146</v>
      </c>
      <c r="E1647" s="232" t="s">
        <v>1</v>
      </c>
      <c r="F1647" s="233" t="s">
        <v>216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146</v>
      </c>
      <c r="AU1647" s="239" t="s">
        <v>144</v>
      </c>
      <c r="AV1647" s="13" t="s">
        <v>81</v>
      </c>
      <c r="AW1647" s="13" t="s">
        <v>30</v>
      </c>
      <c r="AX1647" s="13" t="s">
        <v>73</v>
      </c>
      <c r="AY1647" s="239" t="s">
        <v>136</v>
      </c>
    </row>
    <row r="1648" s="14" customFormat="1">
      <c r="A1648" s="14"/>
      <c r="B1648" s="240"/>
      <c r="C1648" s="241"/>
      <c r="D1648" s="231" t="s">
        <v>146</v>
      </c>
      <c r="E1648" s="242" t="s">
        <v>1</v>
      </c>
      <c r="F1648" s="243" t="s">
        <v>217</v>
      </c>
      <c r="G1648" s="241"/>
      <c r="H1648" s="244">
        <v>3.7189999999999999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146</v>
      </c>
      <c r="AU1648" s="250" t="s">
        <v>144</v>
      </c>
      <c r="AV1648" s="14" t="s">
        <v>144</v>
      </c>
      <c r="AW1648" s="14" t="s">
        <v>30</v>
      </c>
      <c r="AX1648" s="14" t="s">
        <v>73</v>
      </c>
      <c r="AY1648" s="250" t="s">
        <v>136</v>
      </c>
    </row>
    <row r="1649" s="13" customFormat="1">
      <c r="A1649" s="13"/>
      <c r="B1649" s="229"/>
      <c r="C1649" s="230"/>
      <c r="D1649" s="231" t="s">
        <v>146</v>
      </c>
      <c r="E1649" s="232" t="s">
        <v>1</v>
      </c>
      <c r="F1649" s="233" t="s">
        <v>218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146</v>
      </c>
      <c r="AU1649" s="239" t="s">
        <v>144</v>
      </c>
      <c r="AV1649" s="13" t="s">
        <v>81</v>
      </c>
      <c r="AW1649" s="13" t="s">
        <v>30</v>
      </c>
      <c r="AX1649" s="13" t="s">
        <v>73</v>
      </c>
      <c r="AY1649" s="239" t="s">
        <v>136</v>
      </c>
    </row>
    <row r="1650" s="14" customFormat="1">
      <c r="A1650" s="14"/>
      <c r="B1650" s="240"/>
      <c r="C1650" s="241"/>
      <c r="D1650" s="231" t="s">
        <v>146</v>
      </c>
      <c r="E1650" s="242" t="s">
        <v>1</v>
      </c>
      <c r="F1650" s="243" t="s">
        <v>219</v>
      </c>
      <c r="G1650" s="241"/>
      <c r="H1650" s="244">
        <v>1.6000000000000001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146</v>
      </c>
      <c r="AU1650" s="250" t="s">
        <v>144</v>
      </c>
      <c r="AV1650" s="14" t="s">
        <v>144</v>
      </c>
      <c r="AW1650" s="14" t="s">
        <v>30</v>
      </c>
      <c r="AX1650" s="14" t="s">
        <v>73</v>
      </c>
      <c r="AY1650" s="250" t="s">
        <v>136</v>
      </c>
    </row>
    <row r="1651" s="13" customFormat="1">
      <c r="A1651" s="13"/>
      <c r="B1651" s="229"/>
      <c r="C1651" s="230"/>
      <c r="D1651" s="231" t="s">
        <v>146</v>
      </c>
      <c r="E1651" s="232" t="s">
        <v>1</v>
      </c>
      <c r="F1651" s="233" t="s">
        <v>220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146</v>
      </c>
      <c r="AU1651" s="239" t="s">
        <v>144</v>
      </c>
      <c r="AV1651" s="13" t="s">
        <v>81</v>
      </c>
      <c r="AW1651" s="13" t="s">
        <v>30</v>
      </c>
      <c r="AX1651" s="13" t="s">
        <v>73</v>
      </c>
      <c r="AY1651" s="239" t="s">
        <v>136</v>
      </c>
    </row>
    <row r="1652" s="14" customFormat="1">
      <c r="A1652" s="14"/>
      <c r="B1652" s="240"/>
      <c r="C1652" s="241"/>
      <c r="D1652" s="231" t="s">
        <v>146</v>
      </c>
      <c r="E1652" s="242" t="s">
        <v>1</v>
      </c>
      <c r="F1652" s="243" t="s">
        <v>221</v>
      </c>
      <c r="G1652" s="241"/>
      <c r="H1652" s="244">
        <v>8.8239999999999998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146</v>
      </c>
      <c r="AU1652" s="250" t="s">
        <v>144</v>
      </c>
      <c r="AV1652" s="14" t="s">
        <v>144</v>
      </c>
      <c r="AW1652" s="14" t="s">
        <v>30</v>
      </c>
      <c r="AX1652" s="14" t="s">
        <v>73</v>
      </c>
      <c r="AY1652" s="250" t="s">
        <v>136</v>
      </c>
    </row>
    <row r="1653" s="13" customFormat="1">
      <c r="A1653" s="13"/>
      <c r="B1653" s="229"/>
      <c r="C1653" s="230"/>
      <c r="D1653" s="231" t="s">
        <v>146</v>
      </c>
      <c r="E1653" s="232" t="s">
        <v>1</v>
      </c>
      <c r="F1653" s="233" t="s">
        <v>222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146</v>
      </c>
      <c r="AU1653" s="239" t="s">
        <v>144</v>
      </c>
      <c r="AV1653" s="13" t="s">
        <v>81</v>
      </c>
      <c r="AW1653" s="13" t="s">
        <v>30</v>
      </c>
      <c r="AX1653" s="13" t="s">
        <v>73</v>
      </c>
      <c r="AY1653" s="239" t="s">
        <v>136</v>
      </c>
    </row>
    <row r="1654" s="14" customFormat="1">
      <c r="A1654" s="14"/>
      <c r="B1654" s="240"/>
      <c r="C1654" s="241"/>
      <c r="D1654" s="231" t="s">
        <v>146</v>
      </c>
      <c r="E1654" s="242" t="s">
        <v>1</v>
      </c>
      <c r="F1654" s="243" t="s">
        <v>223</v>
      </c>
      <c r="G1654" s="241"/>
      <c r="H1654" s="244">
        <v>15.432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146</v>
      </c>
      <c r="AU1654" s="250" t="s">
        <v>144</v>
      </c>
      <c r="AV1654" s="14" t="s">
        <v>144</v>
      </c>
      <c r="AW1654" s="14" t="s">
        <v>30</v>
      </c>
      <c r="AX1654" s="14" t="s">
        <v>73</v>
      </c>
      <c r="AY1654" s="250" t="s">
        <v>136</v>
      </c>
    </row>
    <row r="1655" s="13" customFormat="1">
      <c r="A1655" s="13"/>
      <c r="B1655" s="229"/>
      <c r="C1655" s="230"/>
      <c r="D1655" s="231" t="s">
        <v>146</v>
      </c>
      <c r="E1655" s="232" t="s">
        <v>1</v>
      </c>
      <c r="F1655" s="233" t="s">
        <v>1976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146</v>
      </c>
      <c r="AU1655" s="239" t="s">
        <v>144</v>
      </c>
      <c r="AV1655" s="13" t="s">
        <v>81</v>
      </c>
      <c r="AW1655" s="13" t="s">
        <v>30</v>
      </c>
      <c r="AX1655" s="13" t="s">
        <v>73</v>
      </c>
      <c r="AY1655" s="239" t="s">
        <v>136</v>
      </c>
    </row>
    <row r="1656" s="13" customFormat="1">
      <c r="A1656" s="13"/>
      <c r="B1656" s="229"/>
      <c r="C1656" s="230"/>
      <c r="D1656" s="231" t="s">
        <v>146</v>
      </c>
      <c r="E1656" s="232" t="s">
        <v>1</v>
      </c>
      <c r="F1656" s="233" t="s">
        <v>214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146</v>
      </c>
      <c r="AU1656" s="239" t="s">
        <v>144</v>
      </c>
      <c r="AV1656" s="13" t="s">
        <v>81</v>
      </c>
      <c r="AW1656" s="13" t="s">
        <v>30</v>
      </c>
      <c r="AX1656" s="13" t="s">
        <v>73</v>
      </c>
      <c r="AY1656" s="239" t="s">
        <v>136</v>
      </c>
    </row>
    <row r="1657" s="14" customFormat="1">
      <c r="A1657" s="14"/>
      <c r="B1657" s="240"/>
      <c r="C1657" s="241"/>
      <c r="D1657" s="231" t="s">
        <v>146</v>
      </c>
      <c r="E1657" s="242" t="s">
        <v>1</v>
      </c>
      <c r="F1657" s="243" t="s">
        <v>259</v>
      </c>
      <c r="G1657" s="241"/>
      <c r="H1657" s="244">
        <v>23.055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146</v>
      </c>
      <c r="AU1657" s="250" t="s">
        <v>144</v>
      </c>
      <c r="AV1657" s="14" t="s">
        <v>144</v>
      </c>
      <c r="AW1657" s="14" t="s">
        <v>30</v>
      </c>
      <c r="AX1657" s="14" t="s">
        <v>73</v>
      </c>
      <c r="AY1657" s="250" t="s">
        <v>136</v>
      </c>
    </row>
    <row r="1658" s="13" customFormat="1">
      <c r="A1658" s="13"/>
      <c r="B1658" s="229"/>
      <c r="C1658" s="230"/>
      <c r="D1658" s="231" t="s">
        <v>146</v>
      </c>
      <c r="E1658" s="232" t="s">
        <v>1</v>
      </c>
      <c r="F1658" s="233" t="s">
        <v>216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146</v>
      </c>
      <c r="AU1658" s="239" t="s">
        <v>144</v>
      </c>
      <c r="AV1658" s="13" t="s">
        <v>81</v>
      </c>
      <c r="AW1658" s="13" t="s">
        <v>30</v>
      </c>
      <c r="AX1658" s="13" t="s">
        <v>73</v>
      </c>
      <c r="AY1658" s="239" t="s">
        <v>136</v>
      </c>
    </row>
    <row r="1659" s="14" customFormat="1">
      <c r="A1659" s="14"/>
      <c r="B1659" s="240"/>
      <c r="C1659" s="241"/>
      <c r="D1659" s="231" t="s">
        <v>146</v>
      </c>
      <c r="E1659" s="242" t="s">
        <v>1</v>
      </c>
      <c r="F1659" s="243" t="s">
        <v>260</v>
      </c>
      <c r="G1659" s="241"/>
      <c r="H1659" s="244">
        <v>21.091999999999999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146</v>
      </c>
      <c r="AU1659" s="250" t="s">
        <v>144</v>
      </c>
      <c r="AV1659" s="14" t="s">
        <v>144</v>
      </c>
      <c r="AW1659" s="14" t="s">
        <v>30</v>
      </c>
      <c r="AX1659" s="14" t="s">
        <v>73</v>
      </c>
      <c r="AY1659" s="250" t="s">
        <v>136</v>
      </c>
    </row>
    <row r="1660" s="13" customFormat="1">
      <c r="A1660" s="13"/>
      <c r="B1660" s="229"/>
      <c r="C1660" s="230"/>
      <c r="D1660" s="231" t="s">
        <v>146</v>
      </c>
      <c r="E1660" s="232" t="s">
        <v>1</v>
      </c>
      <c r="F1660" s="233" t="s">
        <v>218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146</v>
      </c>
      <c r="AU1660" s="239" t="s">
        <v>144</v>
      </c>
      <c r="AV1660" s="13" t="s">
        <v>81</v>
      </c>
      <c r="AW1660" s="13" t="s">
        <v>30</v>
      </c>
      <c r="AX1660" s="13" t="s">
        <v>73</v>
      </c>
      <c r="AY1660" s="239" t="s">
        <v>136</v>
      </c>
    </row>
    <row r="1661" s="14" customFormat="1">
      <c r="A1661" s="14"/>
      <c r="B1661" s="240"/>
      <c r="C1661" s="241"/>
      <c r="D1661" s="231" t="s">
        <v>146</v>
      </c>
      <c r="E1661" s="242" t="s">
        <v>1</v>
      </c>
      <c r="F1661" s="243" t="s">
        <v>261</v>
      </c>
      <c r="G1661" s="241"/>
      <c r="H1661" s="244">
        <v>14.112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146</v>
      </c>
      <c r="AU1661" s="250" t="s">
        <v>144</v>
      </c>
      <c r="AV1661" s="14" t="s">
        <v>144</v>
      </c>
      <c r="AW1661" s="14" t="s">
        <v>30</v>
      </c>
      <c r="AX1661" s="14" t="s">
        <v>73</v>
      </c>
      <c r="AY1661" s="250" t="s">
        <v>136</v>
      </c>
    </row>
    <row r="1662" s="13" customFormat="1">
      <c r="A1662" s="13"/>
      <c r="B1662" s="229"/>
      <c r="C1662" s="230"/>
      <c r="D1662" s="231" t="s">
        <v>146</v>
      </c>
      <c r="E1662" s="232" t="s">
        <v>1</v>
      </c>
      <c r="F1662" s="233" t="s">
        <v>220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146</v>
      </c>
      <c r="AU1662" s="239" t="s">
        <v>144</v>
      </c>
      <c r="AV1662" s="13" t="s">
        <v>81</v>
      </c>
      <c r="AW1662" s="13" t="s">
        <v>30</v>
      </c>
      <c r="AX1662" s="13" t="s">
        <v>73</v>
      </c>
      <c r="AY1662" s="239" t="s">
        <v>136</v>
      </c>
    </row>
    <row r="1663" s="14" customFormat="1">
      <c r="A1663" s="14"/>
      <c r="B1663" s="240"/>
      <c r="C1663" s="241"/>
      <c r="D1663" s="231" t="s">
        <v>146</v>
      </c>
      <c r="E1663" s="242" t="s">
        <v>1</v>
      </c>
      <c r="F1663" s="243" t="s">
        <v>262</v>
      </c>
      <c r="G1663" s="241"/>
      <c r="H1663" s="244">
        <v>30.004999999999999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146</v>
      </c>
      <c r="AU1663" s="250" t="s">
        <v>144</v>
      </c>
      <c r="AV1663" s="14" t="s">
        <v>144</v>
      </c>
      <c r="AW1663" s="14" t="s">
        <v>30</v>
      </c>
      <c r="AX1663" s="14" t="s">
        <v>73</v>
      </c>
      <c r="AY1663" s="250" t="s">
        <v>136</v>
      </c>
    </row>
    <row r="1664" s="13" customFormat="1">
      <c r="A1664" s="13"/>
      <c r="B1664" s="229"/>
      <c r="C1664" s="230"/>
      <c r="D1664" s="231" t="s">
        <v>146</v>
      </c>
      <c r="E1664" s="232" t="s">
        <v>1</v>
      </c>
      <c r="F1664" s="233" t="s">
        <v>222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146</v>
      </c>
      <c r="AU1664" s="239" t="s">
        <v>144</v>
      </c>
      <c r="AV1664" s="13" t="s">
        <v>81</v>
      </c>
      <c r="AW1664" s="13" t="s">
        <v>30</v>
      </c>
      <c r="AX1664" s="13" t="s">
        <v>73</v>
      </c>
      <c r="AY1664" s="239" t="s">
        <v>136</v>
      </c>
    </row>
    <row r="1665" s="14" customFormat="1">
      <c r="A1665" s="14"/>
      <c r="B1665" s="240"/>
      <c r="C1665" s="241"/>
      <c r="D1665" s="231" t="s">
        <v>146</v>
      </c>
      <c r="E1665" s="242" t="s">
        <v>1</v>
      </c>
      <c r="F1665" s="243" t="s">
        <v>263</v>
      </c>
      <c r="G1665" s="241"/>
      <c r="H1665" s="244">
        <v>39.223999999999997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146</v>
      </c>
      <c r="AU1665" s="250" t="s">
        <v>144</v>
      </c>
      <c r="AV1665" s="14" t="s">
        <v>144</v>
      </c>
      <c r="AW1665" s="14" t="s">
        <v>30</v>
      </c>
      <c r="AX1665" s="14" t="s">
        <v>73</v>
      </c>
      <c r="AY1665" s="250" t="s">
        <v>136</v>
      </c>
    </row>
    <row r="1666" s="13" customFormat="1">
      <c r="A1666" s="13"/>
      <c r="B1666" s="229"/>
      <c r="C1666" s="230"/>
      <c r="D1666" s="231" t="s">
        <v>146</v>
      </c>
      <c r="E1666" s="232" t="s">
        <v>1</v>
      </c>
      <c r="F1666" s="233" t="s">
        <v>264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146</v>
      </c>
      <c r="AU1666" s="239" t="s">
        <v>144</v>
      </c>
      <c r="AV1666" s="13" t="s">
        <v>81</v>
      </c>
      <c r="AW1666" s="13" t="s">
        <v>30</v>
      </c>
      <c r="AX1666" s="13" t="s">
        <v>73</v>
      </c>
      <c r="AY1666" s="239" t="s">
        <v>136</v>
      </c>
    </row>
    <row r="1667" s="14" customFormat="1">
      <c r="A1667" s="14"/>
      <c r="B1667" s="240"/>
      <c r="C1667" s="241"/>
      <c r="D1667" s="231" t="s">
        <v>146</v>
      </c>
      <c r="E1667" s="242" t="s">
        <v>1</v>
      </c>
      <c r="F1667" s="243" t="s">
        <v>265</v>
      </c>
      <c r="G1667" s="241"/>
      <c r="H1667" s="244">
        <v>-15.281000000000001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146</v>
      </c>
      <c r="AU1667" s="250" t="s">
        <v>144</v>
      </c>
      <c r="AV1667" s="14" t="s">
        <v>144</v>
      </c>
      <c r="AW1667" s="14" t="s">
        <v>30</v>
      </c>
      <c r="AX1667" s="14" t="s">
        <v>73</v>
      </c>
      <c r="AY1667" s="250" t="s">
        <v>136</v>
      </c>
    </row>
    <row r="1668" s="15" customFormat="1">
      <c r="A1668" s="15"/>
      <c r="B1668" s="251"/>
      <c r="C1668" s="252"/>
      <c r="D1668" s="231" t="s">
        <v>146</v>
      </c>
      <c r="E1668" s="253" t="s">
        <v>1</v>
      </c>
      <c r="F1668" s="254" t="s">
        <v>159</v>
      </c>
      <c r="G1668" s="252"/>
      <c r="H1668" s="255">
        <v>146.80099999999999</v>
      </c>
      <c r="I1668" s="256"/>
      <c r="J1668" s="252"/>
      <c r="K1668" s="252"/>
      <c r="L1668" s="257"/>
      <c r="M1668" s="258"/>
      <c r="N1668" s="259"/>
      <c r="O1668" s="259"/>
      <c r="P1668" s="259"/>
      <c r="Q1668" s="259"/>
      <c r="R1668" s="259"/>
      <c r="S1668" s="259"/>
      <c r="T1668" s="260"/>
      <c r="U1668" s="15"/>
      <c r="V1668" s="15"/>
      <c r="W1668" s="15"/>
      <c r="X1668" s="15"/>
      <c r="Y1668" s="15"/>
      <c r="Z1668" s="15"/>
      <c r="AA1668" s="15"/>
      <c r="AB1668" s="15"/>
      <c r="AC1668" s="15"/>
      <c r="AD1668" s="15"/>
      <c r="AE1668" s="15"/>
      <c r="AT1668" s="261" t="s">
        <v>146</v>
      </c>
      <c r="AU1668" s="261" t="s">
        <v>144</v>
      </c>
      <c r="AV1668" s="15" t="s">
        <v>143</v>
      </c>
      <c r="AW1668" s="15" t="s">
        <v>30</v>
      </c>
      <c r="AX1668" s="15" t="s">
        <v>81</v>
      </c>
      <c r="AY1668" s="261" t="s">
        <v>136</v>
      </c>
    </row>
    <row r="1669" s="2" customFormat="1" ht="24.15" customHeight="1">
      <c r="A1669" s="38"/>
      <c r="B1669" s="39"/>
      <c r="C1669" s="215" t="s">
        <v>1977</v>
      </c>
      <c r="D1669" s="215" t="s">
        <v>139</v>
      </c>
      <c r="E1669" s="216" t="s">
        <v>1978</v>
      </c>
      <c r="F1669" s="217" t="s">
        <v>1979</v>
      </c>
      <c r="G1669" s="218" t="s">
        <v>176</v>
      </c>
      <c r="H1669" s="219">
        <v>146.80099999999999</v>
      </c>
      <c r="I1669" s="220"/>
      <c r="J1669" s="221">
        <f>ROUND(I1669*H1669,2)</f>
        <v>0</v>
      </c>
      <c r="K1669" s="222"/>
      <c r="L1669" s="44"/>
      <c r="M1669" s="223" t="s">
        <v>1</v>
      </c>
      <c r="N1669" s="224" t="s">
        <v>39</v>
      </c>
      <c r="O1669" s="91"/>
      <c r="P1669" s="225">
        <f>O1669*H1669</f>
        <v>0</v>
      </c>
      <c r="Q1669" s="225">
        <v>0</v>
      </c>
      <c r="R1669" s="225">
        <f>Q1669*H1669</f>
        <v>0</v>
      </c>
      <c r="S1669" s="225">
        <v>0.00014999999999999999</v>
      </c>
      <c r="T1669" s="226">
        <f>S1669*H1669</f>
        <v>0.022020149999999995</v>
      </c>
      <c r="U1669" s="38"/>
      <c r="V1669" s="38"/>
      <c r="W1669" s="38"/>
      <c r="X1669" s="38"/>
      <c r="Y1669" s="38"/>
      <c r="Z1669" s="38"/>
      <c r="AA1669" s="38"/>
      <c r="AB1669" s="38"/>
      <c r="AC1669" s="38"/>
      <c r="AD1669" s="38"/>
      <c r="AE1669" s="38"/>
      <c r="AR1669" s="227" t="s">
        <v>277</v>
      </c>
      <c r="AT1669" s="227" t="s">
        <v>139</v>
      </c>
      <c r="AU1669" s="227" t="s">
        <v>144</v>
      </c>
      <c r="AY1669" s="17" t="s">
        <v>136</v>
      </c>
      <c r="BE1669" s="228">
        <f>IF(N1669="základní",J1669,0)</f>
        <v>0</v>
      </c>
      <c r="BF1669" s="228">
        <f>IF(N1669="snížená",J1669,0)</f>
        <v>0</v>
      </c>
      <c r="BG1669" s="228">
        <f>IF(N1669="zákl. přenesená",J1669,0)</f>
        <v>0</v>
      </c>
      <c r="BH1669" s="228">
        <f>IF(N1669="sníž. přenesená",J1669,0)</f>
        <v>0</v>
      </c>
      <c r="BI1669" s="228">
        <f>IF(N1669="nulová",J1669,0)</f>
        <v>0</v>
      </c>
      <c r="BJ1669" s="17" t="s">
        <v>144</v>
      </c>
      <c r="BK1669" s="228">
        <f>ROUND(I1669*H1669,2)</f>
        <v>0</v>
      </c>
      <c r="BL1669" s="17" t="s">
        <v>277</v>
      </c>
      <c r="BM1669" s="227" t="s">
        <v>1980</v>
      </c>
    </row>
    <row r="1670" s="13" customFormat="1">
      <c r="A1670" s="13"/>
      <c r="B1670" s="229"/>
      <c r="C1670" s="230"/>
      <c r="D1670" s="231" t="s">
        <v>146</v>
      </c>
      <c r="E1670" s="232" t="s">
        <v>1</v>
      </c>
      <c r="F1670" s="233" t="s">
        <v>1975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146</v>
      </c>
      <c r="AU1670" s="239" t="s">
        <v>144</v>
      </c>
      <c r="AV1670" s="13" t="s">
        <v>81</v>
      </c>
      <c r="AW1670" s="13" t="s">
        <v>30</v>
      </c>
      <c r="AX1670" s="13" t="s">
        <v>73</v>
      </c>
      <c r="AY1670" s="239" t="s">
        <v>136</v>
      </c>
    </row>
    <row r="1671" s="13" customFormat="1">
      <c r="A1671" s="13"/>
      <c r="B1671" s="229"/>
      <c r="C1671" s="230"/>
      <c r="D1671" s="231" t="s">
        <v>146</v>
      </c>
      <c r="E1671" s="232" t="s">
        <v>1</v>
      </c>
      <c r="F1671" s="233" t="s">
        <v>214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146</v>
      </c>
      <c r="AU1671" s="239" t="s">
        <v>144</v>
      </c>
      <c r="AV1671" s="13" t="s">
        <v>81</v>
      </c>
      <c r="AW1671" s="13" t="s">
        <v>30</v>
      </c>
      <c r="AX1671" s="13" t="s">
        <v>73</v>
      </c>
      <c r="AY1671" s="239" t="s">
        <v>136</v>
      </c>
    </row>
    <row r="1672" s="14" customFormat="1">
      <c r="A1672" s="14"/>
      <c r="B1672" s="240"/>
      <c r="C1672" s="241"/>
      <c r="D1672" s="231" t="s">
        <v>146</v>
      </c>
      <c r="E1672" s="242" t="s">
        <v>1</v>
      </c>
      <c r="F1672" s="243" t="s">
        <v>215</v>
      </c>
      <c r="G1672" s="241"/>
      <c r="H1672" s="244">
        <v>5.0190000000000001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146</v>
      </c>
      <c r="AU1672" s="250" t="s">
        <v>144</v>
      </c>
      <c r="AV1672" s="14" t="s">
        <v>144</v>
      </c>
      <c r="AW1672" s="14" t="s">
        <v>30</v>
      </c>
      <c r="AX1672" s="14" t="s">
        <v>73</v>
      </c>
      <c r="AY1672" s="250" t="s">
        <v>136</v>
      </c>
    </row>
    <row r="1673" s="13" customFormat="1">
      <c r="A1673" s="13"/>
      <c r="B1673" s="229"/>
      <c r="C1673" s="230"/>
      <c r="D1673" s="231" t="s">
        <v>146</v>
      </c>
      <c r="E1673" s="232" t="s">
        <v>1</v>
      </c>
      <c r="F1673" s="233" t="s">
        <v>216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146</v>
      </c>
      <c r="AU1673" s="239" t="s">
        <v>144</v>
      </c>
      <c r="AV1673" s="13" t="s">
        <v>81</v>
      </c>
      <c r="AW1673" s="13" t="s">
        <v>30</v>
      </c>
      <c r="AX1673" s="13" t="s">
        <v>73</v>
      </c>
      <c r="AY1673" s="239" t="s">
        <v>136</v>
      </c>
    </row>
    <row r="1674" s="14" customFormat="1">
      <c r="A1674" s="14"/>
      <c r="B1674" s="240"/>
      <c r="C1674" s="241"/>
      <c r="D1674" s="231" t="s">
        <v>146</v>
      </c>
      <c r="E1674" s="242" t="s">
        <v>1</v>
      </c>
      <c r="F1674" s="243" t="s">
        <v>217</v>
      </c>
      <c r="G1674" s="241"/>
      <c r="H1674" s="244">
        <v>3.7189999999999999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146</v>
      </c>
      <c r="AU1674" s="250" t="s">
        <v>144</v>
      </c>
      <c r="AV1674" s="14" t="s">
        <v>144</v>
      </c>
      <c r="AW1674" s="14" t="s">
        <v>30</v>
      </c>
      <c r="AX1674" s="14" t="s">
        <v>73</v>
      </c>
      <c r="AY1674" s="250" t="s">
        <v>136</v>
      </c>
    </row>
    <row r="1675" s="13" customFormat="1">
      <c r="A1675" s="13"/>
      <c r="B1675" s="229"/>
      <c r="C1675" s="230"/>
      <c r="D1675" s="231" t="s">
        <v>146</v>
      </c>
      <c r="E1675" s="232" t="s">
        <v>1</v>
      </c>
      <c r="F1675" s="233" t="s">
        <v>218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146</v>
      </c>
      <c r="AU1675" s="239" t="s">
        <v>144</v>
      </c>
      <c r="AV1675" s="13" t="s">
        <v>81</v>
      </c>
      <c r="AW1675" s="13" t="s">
        <v>30</v>
      </c>
      <c r="AX1675" s="13" t="s">
        <v>73</v>
      </c>
      <c r="AY1675" s="239" t="s">
        <v>136</v>
      </c>
    </row>
    <row r="1676" s="14" customFormat="1">
      <c r="A1676" s="14"/>
      <c r="B1676" s="240"/>
      <c r="C1676" s="241"/>
      <c r="D1676" s="231" t="s">
        <v>146</v>
      </c>
      <c r="E1676" s="242" t="s">
        <v>1</v>
      </c>
      <c r="F1676" s="243" t="s">
        <v>219</v>
      </c>
      <c r="G1676" s="241"/>
      <c r="H1676" s="244">
        <v>1.6000000000000001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146</v>
      </c>
      <c r="AU1676" s="250" t="s">
        <v>144</v>
      </c>
      <c r="AV1676" s="14" t="s">
        <v>144</v>
      </c>
      <c r="AW1676" s="14" t="s">
        <v>30</v>
      </c>
      <c r="AX1676" s="14" t="s">
        <v>73</v>
      </c>
      <c r="AY1676" s="250" t="s">
        <v>136</v>
      </c>
    </row>
    <row r="1677" s="13" customFormat="1">
      <c r="A1677" s="13"/>
      <c r="B1677" s="229"/>
      <c r="C1677" s="230"/>
      <c r="D1677" s="231" t="s">
        <v>146</v>
      </c>
      <c r="E1677" s="232" t="s">
        <v>1</v>
      </c>
      <c r="F1677" s="233" t="s">
        <v>220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146</v>
      </c>
      <c r="AU1677" s="239" t="s">
        <v>144</v>
      </c>
      <c r="AV1677" s="13" t="s">
        <v>81</v>
      </c>
      <c r="AW1677" s="13" t="s">
        <v>30</v>
      </c>
      <c r="AX1677" s="13" t="s">
        <v>73</v>
      </c>
      <c r="AY1677" s="239" t="s">
        <v>136</v>
      </c>
    </row>
    <row r="1678" s="14" customFormat="1">
      <c r="A1678" s="14"/>
      <c r="B1678" s="240"/>
      <c r="C1678" s="241"/>
      <c r="D1678" s="231" t="s">
        <v>146</v>
      </c>
      <c r="E1678" s="242" t="s">
        <v>1</v>
      </c>
      <c r="F1678" s="243" t="s">
        <v>221</v>
      </c>
      <c r="G1678" s="241"/>
      <c r="H1678" s="244">
        <v>8.8239999999999998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146</v>
      </c>
      <c r="AU1678" s="250" t="s">
        <v>144</v>
      </c>
      <c r="AV1678" s="14" t="s">
        <v>144</v>
      </c>
      <c r="AW1678" s="14" t="s">
        <v>30</v>
      </c>
      <c r="AX1678" s="14" t="s">
        <v>73</v>
      </c>
      <c r="AY1678" s="250" t="s">
        <v>136</v>
      </c>
    </row>
    <row r="1679" s="13" customFormat="1">
      <c r="A1679" s="13"/>
      <c r="B1679" s="229"/>
      <c r="C1679" s="230"/>
      <c r="D1679" s="231" t="s">
        <v>146</v>
      </c>
      <c r="E1679" s="232" t="s">
        <v>1</v>
      </c>
      <c r="F1679" s="233" t="s">
        <v>222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146</v>
      </c>
      <c r="AU1679" s="239" t="s">
        <v>144</v>
      </c>
      <c r="AV1679" s="13" t="s">
        <v>81</v>
      </c>
      <c r="AW1679" s="13" t="s">
        <v>30</v>
      </c>
      <c r="AX1679" s="13" t="s">
        <v>73</v>
      </c>
      <c r="AY1679" s="239" t="s">
        <v>136</v>
      </c>
    </row>
    <row r="1680" s="14" customFormat="1">
      <c r="A1680" s="14"/>
      <c r="B1680" s="240"/>
      <c r="C1680" s="241"/>
      <c r="D1680" s="231" t="s">
        <v>146</v>
      </c>
      <c r="E1680" s="242" t="s">
        <v>1</v>
      </c>
      <c r="F1680" s="243" t="s">
        <v>223</v>
      </c>
      <c r="G1680" s="241"/>
      <c r="H1680" s="244">
        <v>15.432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146</v>
      </c>
      <c r="AU1680" s="250" t="s">
        <v>144</v>
      </c>
      <c r="AV1680" s="14" t="s">
        <v>144</v>
      </c>
      <c r="AW1680" s="14" t="s">
        <v>30</v>
      </c>
      <c r="AX1680" s="14" t="s">
        <v>73</v>
      </c>
      <c r="AY1680" s="250" t="s">
        <v>136</v>
      </c>
    </row>
    <row r="1681" s="13" customFormat="1">
      <c r="A1681" s="13"/>
      <c r="B1681" s="229"/>
      <c r="C1681" s="230"/>
      <c r="D1681" s="231" t="s">
        <v>146</v>
      </c>
      <c r="E1681" s="232" t="s">
        <v>1</v>
      </c>
      <c r="F1681" s="233" t="s">
        <v>1976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146</v>
      </c>
      <c r="AU1681" s="239" t="s">
        <v>144</v>
      </c>
      <c r="AV1681" s="13" t="s">
        <v>81</v>
      </c>
      <c r="AW1681" s="13" t="s">
        <v>30</v>
      </c>
      <c r="AX1681" s="13" t="s">
        <v>73</v>
      </c>
      <c r="AY1681" s="239" t="s">
        <v>136</v>
      </c>
    </row>
    <row r="1682" s="13" customFormat="1">
      <c r="A1682" s="13"/>
      <c r="B1682" s="229"/>
      <c r="C1682" s="230"/>
      <c r="D1682" s="231" t="s">
        <v>146</v>
      </c>
      <c r="E1682" s="232" t="s">
        <v>1</v>
      </c>
      <c r="F1682" s="233" t="s">
        <v>214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146</v>
      </c>
      <c r="AU1682" s="239" t="s">
        <v>144</v>
      </c>
      <c r="AV1682" s="13" t="s">
        <v>81</v>
      </c>
      <c r="AW1682" s="13" t="s">
        <v>30</v>
      </c>
      <c r="AX1682" s="13" t="s">
        <v>73</v>
      </c>
      <c r="AY1682" s="239" t="s">
        <v>136</v>
      </c>
    </row>
    <row r="1683" s="14" customFormat="1">
      <c r="A1683" s="14"/>
      <c r="B1683" s="240"/>
      <c r="C1683" s="241"/>
      <c r="D1683" s="231" t="s">
        <v>146</v>
      </c>
      <c r="E1683" s="242" t="s">
        <v>1</v>
      </c>
      <c r="F1683" s="243" t="s">
        <v>259</v>
      </c>
      <c r="G1683" s="241"/>
      <c r="H1683" s="244">
        <v>23.055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146</v>
      </c>
      <c r="AU1683" s="250" t="s">
        <v>144</v>
      </c>
      <c r="AV1683" s="14" t="s">
        <v>144</v>
      </c>
      <c r="AW1683" s="14" t="s">
        <v>30</v>
      </c>
      <c r="AX1683" s="14" t="s">
        <v>73</v>
      </c>
      <c r="AY1683" s="250" t="s">
        <v>136</v>
      </c>
    </row>
    <row r="1684" s="13" customFormat="1">
      <c r="A1684" s="13"/>
      <c r="B1684" s="229"/>
      <c r="C1684" s="230"/>
      <c r="D1684" s="231" t="s">
        <v>146</v>
      </c>
      <c r="E1684" s="232" t="s">
        <v>1</v>
      </c>
      <c r="F1684" s="233" t="s">
        <v>216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146</v>
      </c>
      <c r="AU1684" s="239" t="s">
        <v>144</v>
      </c>
      <c r="AV1684" s="13" t="s">
        <v>81</v>
      </c>
      <c r="AW1684" s="13" t="s">
        <v>30</v>
      </c>
      <c r="AX1684" s="13" t="s">
        <v>73</v>
      </c>
      <c r="AY1684" s="239" t="s">
        <v>136</v>
      </c>
    </row>
    <row r="1685" s="14" customFormat="1">
      <c r="A1685" s="14"/>
      <c r="B1685" s="240"/>
      <c r="C1685" s="241"/>
      <c r="D1685" s="231" t="s">
        <v>146</v>
      </c>
      <c r="E1685" s="242" t="s">
        <v>1</v>
      </c>
      <c r="F1685" s="243" t="s">
        <v>260</v>
      </c>
      <c r="G1685" s="241"/>
      <c r="H1685" s="244">
        <v>21.091999999999999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146</v>
      </c>
      <c r="AU1685" s="250" t="s">
        <v>144</v>
      </c>
      <c r="AV1685" s="14" t="s">
        <v>144</v>
      </c>
      <c r="AW1685" s="14" t="s">
        <v>30</v>
      </c>
      <c r="AX1685" s="14" t="s">
        <v>73</v>
      </c>
      <c r="AY1685" s="250" t="s">
        <v>136</v>
      </c>
    </row>
    <row r="1686" s="13" customFormat="1">
      <c r="A1686" s="13"/>
      <c r="B1686" s="229"/>
      <c r="C1686" s="230"/>
      <c r="D1686" s="231" t="s">
        <v>146</v>
      </c>
      <c r="E1686" s="232" t="s">
        <v>1</v>
      </c>
      <c r="F1686" s="233" t="s">
        <v>218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146</v>
      </c>
      <c r="AU1686" s="239" t="s">
        <v>144</v>
      </c>
      <c r="AV1686" s="13" t="s">
        <v>81</v>
      </c>
      <c r="AW1686" s="13" t="s">
        <v>30</v>
      </c>
      <c r="AX1686" s="13" t="s">
        <v>73</v>
      </c>
      <c r="AY1686" s="239" t="s">
        <v>136</v>
      </c>
    </row>
    <row r="1687" s="14" customFormat="1">
      <c r="A1687" s="14"/>
      <c r="B1687" s="240"/>
      <c r="C1687" s="241"/>
      <c r="D1687" s="231" t="s">
        <v>146</v>
      </c>
      <c r="E1687" s="242" t="s">
        <v>1</v>
      </c>
      <c r="F1687" s="243" t="s">
        <v>261</v>
      </c>
      <c r="G1687" s="241"/>
      <c r="H1687" s="244">
        <v>14.112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146</v>
      </c>
      <c r="AU1687" s="250" t="s">
        <v>144</v>
      </c>
      <c r="AV1687" s="14" t="s">
        <v>144</v>
      </c>
      <c r="AW1687" s="14" t="s">
        <v>30</v>
      </c>
      <c r="AX1687" s="14" t="s">
        <v>73</v>
      </c>
      <c r="AY1687" s="250" t="s">
        <v>136</v>
      </c>
    </row>
    <row r="1688" s="13" customFormat="1">
      <c r="A1688" s="13"/>
      <c r="B1688" s="229"/>
      <c r="C1688" s="230"/>
      <c r="D1688" s="231" t="s">
        <v>146</v>
      </c>
      <c r="E1688" s="232" t="s">
        <v>1</v>
      </c>
      <c r="F1688" s="233" t="s">
        <v>220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146</v>
      </c>
      <c r="AU1688" s="239" t="s">
        <v>144</v>
      </c>
      <c r="AV1688" s="13" t="s">
        <v>81</v>
      </c>
      <c r="AW1688" s="13" t="s">
        <v>30</v>
      </c>
      <c r="AX1688" s="13" t="s">
        <v>73</v>
      </c>
      <c r="AY1688" s="239" t="s">
        <v>136</v>
      </c>
    </row>
    <row r="1689" s="14" customFormat="1">
      <c r="A1689" s="14"/>
      <c r="B1689" s="240"/>
      <c r="C1689" s="241"/>
      <c r="D1689" s="231" t="s">
        <v>146</v>
      </c>
      <c r="E1689" s="242" t="s">
        <v>1</v>
      </c>
      <c r="F1689" s="243" t="s">
        <v>262</v>
      </c>
      <c r="G1689" s="241"/>
      <c r="H1689" s="244">
        <v>30.004999999999999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146</v>
      </c>
      <c r="AU1689" s="250" t="s">
        <v>144</v>
      </c>
      <c r="AV1689" s="14" t="s">
        <v>144</v>
      </c>
      <c r="AW1689" s="14" t="s">
        <v>30</v>
      </c>
      <c r="AX1689" s="14" t="s">
        <v>73</v>
      </c>
      <c r="AY1689" s="250" t="s">
        <v>136</v>
      </c>
    </row>
    <row r="1690" s="13" customFormat="1">
      <c r="A1690" s="13"/>
      <c r="B1690" s="229"/>
      <c r="C1690" s="230"/>
      <c r="D1690" s="231" t="s">
        <v>146</v>
      </c>
      <c r="E1690" s="232" t="s">
        <v>1</v>
      </c>
      <c r="F1690" s="233" t="s">
        <v>222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146</v>
      </c>
      <c r="AU1690" s="239" t="s">
        <v>144</v>
      </c>
      <c r="AV1690" s="13" t="s">
        <v>81</v>
      </c>
      <c r="AW1690" s="13" t="s">
        <v>30</v>
      </c>
      <c r="AX1690" s="13" t="s">
        <v>73</v>
      </c>
      <c r="AY1690" s="239" t="s">
        <v>136</v>
      </c>
    </row>
    <row r="1691" s="14" customFormat="1">
      <c r="A1691" s="14"/>
      <c r="B1691" s="240"/>
      <c r="C1691" s="241"/>
      <c r="D1691" s="231" t="s">
        <v>146</v>
      </c>
      <c r="E1691" s="242" t="s">
        <v>1</v>
      </c>
      <c r="F1691" s="243" t="s">
        <v>263</v>
      </c>
      <c r="G1691" s="241"/>
      <c r="H1691" s="244">
        <v>39.223999999999997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146</v>
      </c>
      <c r="AU1691" s="250" t="s">
        <v>144</v>
      </c>
      <c r="AV1691" s="14" t="s">
        <v>144</v>
      </c>
      <c r="AW1691" s="14" t="s">
        <v>30</v>
      </c>
      <c r="AX1691" s="14" t="s">
        <v>73</v>
      </c>
      <c r="AY1691" s="250" t="s">
        <v>136</v>
      </c>
    </row>
    <row r="1692" s="13" customFormat="1">
      <c r="A1692" s="13"/>
      <c r="B1692" s="229"/>
      <c r="C1692" s="230"/>
      <c r="D1692" s="231" t="s">
        <v>146</v>
      </c>
      <c r="E1692" s="232" t="s">
        <v>1</v>
      </c>
      <c r="F1692" s="233" t="s">
        <v>264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146</v>
      </c>
      <c r="AU1692" s="239" t="s">
        <v>144</v>
      </c>
      <c r="AV1692" s="13" t="s">
        <v>81</v>
      </c>
      <c r="AW1692" s="13" t="s">
        <v>30</v>
      </c>
      <c r="AX1692" s="13" t="s">
        <v>73</v>
      </c>
      <c r="AY1692" s="239" t="s">
        <v>136</v>
      </c>
    </row>
    <row r="1693" s="14" customFormat="1">
      <c r="A1693" s="14"/>
      <c r="B1693" s="240"/>
      <c r="C1693" s="241"/>
      <c r="D1693" s="231" t="s">
        <v>146</v>
      </c>
      <c r="E1693" s="242" t="s">
        <v>1</v>
      </c>
      <c r="F1693" s="243" t="s">
        <v>265</v>
      </c>
      <c r="G1693" s="241"/>
      <c r="H1693" s="244">
        <v>-15.281000000000001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146</v>
      </c>
      <c r="AU1693" s="250" t="s">
        <v>144</v>
      </c>
      <c r="AV1693" s="14" t="s">
        <v>144</v>
      </c>
      <c r="AW1693" s="14" t="s">
        <v>30</v>
      </c>
      <c r="AX1693" s="14" t="s">
        <v>73</v>
      </c>
      <c r="AY1693" s="250" t="s">
        <v>136</v>
      </c>
    </row>
    <row r="1694" s="15" customFormat="1">
      <c r="A1694" s="15"/>
      <c r="B1694" s="251"/>
      <c r="C1694" s="252"/>
      <c r="D1694" s="231" t="s">
        <v>146</v>
      </c>
      <c r="E1694" s="253" t="s">
        <v>1</v>
      </c>
      <c r="F1694" s="254" t="s">
        <v>159</v>
      </c>
      <c r="G1694" s="252"/>
      <c r="H1694" s="255">
        <v>146.80099999999999</v>
      </c>
      <c r="I1694" s="256"/>
      <c r="J1694" s="252"/>
      <c r="K1694" s="252"/>
      <c r="L1694" s="257"/>
      <c r="M1694" s="258"/>
      <c r="N1694" s="259"/>
      <c r="O1694" s="259"/>
      <c r="P1694" s="259"/>
      <c r="Q1694" s="259"/>
      <c r="R1694" s="259"/>
      <c r="S1694" s="259"/>
      <c r="T1694" s="260"/>
      <c r="U1694" s="15"/>
      <c r="V1694" s="15"/>
      <c r="W1694" s="15"/>
      <c r="X1694" s="15"/>
      <c r="Y1694" s="15"/>
      <c r="Z1694" s="15"/>
      <c r="AA1694" s="15"/>
      <c r="AB1694" s="15"/>
      <c r="AC1694" s="15"/>
      <c r="AD1694" s="15"/>
      <c r="AE1694" s="15"/>
      <c r="AT1694" s="261" t="s">
        <v>146</v>
      </c>
      <c r="AU1694" s="261" t="s">
        <v>144</v>
      </c>
      <c r="AV1694" s="15" t="s">
        <v>143</v>
      </c>
      <c r="AW1694" s="15" t="s">
        <v>30</v>
      </c>
      <c r="AX1694" s="15" t="s">
        <v>81</v>
      </c>
      <c r="AY1694" s="261" t="s">
        <v>136</v>
      </c>
    </row>
    <row r="1695" s="2" customFormat="1" ht="16.5" customHeight="1">
      <c r="A1695" s="38"/>
      <c r="B1695" s="39"/>
      <c r="C1695" s="215" t="s">
        <v>1981</v>
      </c>
      <c r="D1695" s="215" t="s">
        <v>139</v>
      </c>
      <c r="E1695" s="216" t="s">
        <v>1982</v>
      </c>
      <c r="F1695" s="217" t="s">
        <v>1983</v>
      </c>
      <c r="G1695" s="218" t="s">
        <v>176</v>
      </c>
      <c r="H1695" s="219">
        <v>146.80099999999999</v>
      </c>
      <c r="I1695" s="220"/>
      <c r="J1695" s="221">
        <f>ROUND(I1695*H1695,2)</f>
        <v>0</v>
      </c>
      <c r="K1695" s="222"/>
      <c r="L1695" s="44"/>
      <c r="M1695" s="223" t="s">
        <v>1</v>
      </c>
      <c r="N1695" s="224" t="s">
        <v>39</v>
      </c>
      <c r="O1695" s="91"/>
      <c r="P1695" s="225">
        <f>O1695*H1695</f>
        <v>0</v>
      </c>
      <c r="Q1695" s="225">
        <v>0.001</v>
      </c>
      <c r="R1695" s="225">
        <f>Q1695*H1695</f>
        <v>0.14680099999999999</v>
      </c>
      <c r="S1695" s="225">
        <v>0.00031</v>
      </c>
      <c r="T1695" s="226">
        <f>S1695*H1695</f>
        <v>0.045508309999999996</v>
      </c>
      <c r="U1695" s="38"/>
      <c r="V1695" s="38"/>
      <c r="W1695" s="38"/>
      <c r="X1695" s="38"/>
      <c r="Y1695" s="38"/>
      <c r="Z1695" s="38"/>
      <c r="AA1695" s="38"/>
      <c r="AB1695" s="38"/>
      <c r="AC1695" s="38"/>
      <c r="AD1695" s="38"/>
      <c r="AE1695" s="38"/>
      <c r="AR1695" s="227" t="s">
        <v>277</v>
      </c>
      <c r="AT1695" s="227" t="s">
        <v>139</v>
      </c>
      <c r="AU1695" s="227" t="s">
        <v>144</v>
      </c>
      <c r="AY1695" s="17" t="s">
        <v>136</v>
      </c>
      <c r="BE1695" s="228">
        <f>IF(N1695="základní",J1695,0)</f>
        <v>0</v>
      </c>
      <c r="BF1695" s="228">
        <f>IF(N1695="snížená",J1695,0)</f>
        <v>0</v>
      </c>
      <c r="BG1695" s="228">
        <f>IF(N1695="zákl. přenesená",J1695,0)</f>
        <v>0</v>
      </c>
      <c r="BH1695" s="228">
        <f>IF(N1695="sníž. přenesená",J1695,0)</f>
        <v>0</v>
      </c>
      <c r="BI1695" s="228">
        <f>IF(N1695="nulová",J1695,0)</f>
        <v>0</v>
      </c>
      <c r="BJ1695" s="17" t="s">
        <v>144</v>
      </c>
      <c r="BK1695" s="228">
        <f>ROUND(I1695*H1695,2)</f>
        <v>0</v>
      </c>
      <c r="BL1695" s="17" t="s">
        <v>277</v>
      </c>
      <c r="BM1695" s="227" t="s">
        <v>1984</v>
      </c>
    </row>
    <row r="1696" s="13" customFormat="1">
      <c r="A1696" s="13"/>
      <c r="B1696" s="229"/>
      <c r="C1696" s="230"/>
      <c r="D1696" s="231" t="s">
        <v>146</v>
      </c>
      <c r="E1696" s="232" t="s">
        <v>1</v>
      </c>
      <c r="F1696" s="233" t="s">
        <v>1975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146</v>
      </c>
      <c r="AU1696" s="239" t="s">
        <v>144</v>
      </c>
      <c r="AV1696" s="13" t="s">
        <v>81</v>
      </c>
      <c r="AW1696" s="13" t="s">
        <v>30</v>
      </c>
      <c r="AX1696" s="13" t="s">
        <v>73</v>
      </c>
      <c r="AY1696" s="239" t="s">
        <v>136</v>
      </c>
    </row>
    <row r="1697" s="13" customFormat="1">
      <c r="A1697" s="13"/>
      <c r="B1697" s="229"/>
      <c r="C1697" s="230"/>
      <c r="D1697" s="231" t="s">
        <v>146</v>
      </c>
      <c r="E1697" s="232" t="s">
        <v>1</v>
      </c>
      <c r="F1697" s="233" t="s">
        <v>214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146</v>
      </c>
      <c r="AU1697" s="239" t="s">
        <v>144</v>
      </c>
      <c r="AV1697" s="13" t="s">
        <v>81</v>
      </c>
      <c r="AW1697" s="13" t="s">
        <v>30</v>
      </c>
      <c r="AX1697" s="13" t="s">
        <v>73</v>
      </c>
      <c r="AY1697" s="239" t="s">
        <v>136</v>
      </c>
    </row>
    <row r="1698" s="14" customFormat="1">
      <c r="A1698" s="14"/>
      <c r="B1698" s="240"/>
      <c r="C1698" s="241"/>
      <c r="D1698" s="231" t="s">
        <v>146</v>
      </c>
      <c r="E1698" s="242" t="s">
        <v>1</v>
      </c>
      <c r="F1698" s="243" t="s">
        <v>215</v>
      </c>
      <c r="G1698" s="241"/>
      <c r="H1698" s="244">
        <v>5.0190000000000001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146</v>
      </c>
      <c r="AU1698" s="250" t="s">
        <v>144</v>
      </c>
      <c r="AV1698" s="14" t="s">
        <v>144</v>
      </c>
      <c r="AW1698" s="14" t="s">
        <v>30</v>
      </c>
      <c r="AX1698" s="14" t="s">
        <v>73</v>
      </c>
      <c r="AY1698" s="250" t="s">
        <v>136</v>
      </c>
    </row>
    <row r="1699" s="13" customFormat="1">
      <c r="A1699" s="13"/>
      <c r="B1699" s="229"/>
      <c r="C1699" s="230"/>
      <c r="D1699" s="231" t="s">
        <v>146</v>
      </c>
      <c r="E1699" s="232" t="s">
        <v>1</v>
      </c>
      <c r="F1699" s="233" t="s">
        <v>216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146</v>
      </c>
      <c r="AU1699" s="239" t="s">
        <v>144</v>
      </c>
      <c r="AV1699" s="13" t="s">
        <v>81</v>
      </c>
      <c r="AW1699" s="13" t="s">
        <v>30</v>
      </c>
      <c r="AX1699" s="13" t="s">
        <v>73</v>
      </c>
      <c r="AY1699" s="239" t="s">
        <v>136</v>
      </c>
    </row>
    <row r="1700" s="14" customFormat="1">
      <c r="A1700" s="14"/>
      <c r="B1700" s="240"/>
      <c r="C1700" s="241"/>
      <c r="D1700" s="231" t="s">
        <v>146</v>
      </c>
      <c r="E1700" s="242" t="s">
        <v>1</v>
      </c>
      <c r="F1700" s="243" t="s">
        <v>217</v>
      </c>
      <c r="G1700" s="241"/>
      <c r="H1700" s="244">
        <v>3.7189999999999999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146</v>
      </c>
      <c r="AU1700" s="250" t="s">
        <v>144</v>
      </c>
      <c r="AV1700" s="14" t="s">
        <v>144</v>
      </c>
      <c r="AW1700" s="14" t="s">
        <v>30</v>
      </c>
      <c r="AX1700" s="14" t="s">
        <v>73</v>
      </c>
      <c r="AY1700" s="250" t="s">
        <v>136</v>
      </c>
    </row>
    <row r="1701" s="13" customFormat="1">
      <c r="A1701" s="13"/>
      <c r="B1701" s="229"/>
      <c r="C1701" s="230"/>
      <c r="D1701" s="231" t="s">
        <v>146</v>
      </c>
      <c r="E1701" s="232" t="s">
        <v>1</v>
      </c>
      <c r="F1701" s="233" t="s">
        <v>218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146</v>
      </c>
      <c r="AU1701" s="239" t="s">
        <v>144</v>
      </c>
      <c r="AV1701" s="13" t="s">
        <v>81</v>
      </c>
      <c r="AW1701" s="13" t="s">
        <v>30</v>
      </c>
      <c r="AX1701" s="13" t="s">
        <v>73</v>
      </c>
      <c r="AY1701" s="239" t="s">
        <v>136</v>
      </c>
    </row>
    <row r="1702" s="14" customFormat="1">
      <c r="A1702" s="14"/>
      <c r="B1702" s="240"/>
      <c r="C1702" s="241"/>
      <c r="D1702" s="231" t="s">
        <v>146</v>
      </c>
      <c r="E1702" s="242" t="s">
        <v>1</v>
      </c>
      <c r="F1702" s="243" t="s">
        <v>219</v>
      </c>
      <c r="G1702" s="241"/>
      <c r="H1702" s="244">
        <v>1.6000000000000001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146</v>
      </c>
      <c r="AU1702" s="250" t="s">
        <v>144</v>
      </c>
      <c r="AV1702" s="14" t="s">
        <v>144</v>
      </c>
      <c r="AW1702" s="14" t="s">
        <v>30</v>
      </c>
      <c r="AX1702" s="14" t="s">
        <v>73</v>
      </c>
      <c r="AY1702" s="250" t="s">
        <v>136</v>
      </c>
    </row>
    <row r="1703" s="13" customFormat="1">
      <c r="A1703" s="13"/>
      <c r="B1703" s="229"/>
      <c r="C1703" s="230"/>
      <c r="D1703" s="231" t="s">
        <v>146</v>
      </c>
      <c r="E1703" s="232" t="s">
        <v>1</v>
      </c>
      <c r="F1703" s="233" t="s">
        <v>220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146</v>
      </c>
      <c r="AU1703" s="239" t="s">
        <v>144</v>
      </c>
      <c r="AV1703" s="13" t="s">
        <v>81</v>
      </c>
      <c r="AW1703" s="13" t="s">
        <v>30</v>
      </c>
      <c r="AX1703" s="13" t="s">
        <v>73</v>
      </c>
      <c r="AY1703" s="239" t="s">
        <v>136</v>
      </c>
    </row>
    <row r="1704" s="14" customFormat="1">
      <c r="A1704" s="14"/>
      <c r="B1704" s="240"/>
      <c r="C1704" s="241"/>
      <c r="D1704" s="231" t="s">
        <v>146</v>
      </c>
      <c r="E1704" s="242" t="s">
        <v>1</v>
      </c>
      <c r="F1704" s="243" t="s">
        <v>221</v>
      </c>
      <c r="G1704" s="241"/>
      <c r="H1704" s="244">
        <v>8.8239999999999998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146</v>
      </c>
      <c r="AU1704" s="250" t="s">
        <v>144</v>
      </c>
      <c r="AV1704" s="14" t="s">
        <v>144</v>
      </c>
      <c r="AW1704" s="14" t="s">
        <v>30</v>
      </c>
      <c r="AX1704" s="14" t="s">
        <v>73</v>
      </c>
      <c r="AY1704" s="250" t="s">
        <v>136</v>
      </c>
    </row>
    <row r="1705" s="13" customFormat="1">
      <c r="A1705" s="13"/>
      <c r="B1705" s="229"/>
      <c r="C1705" s="230"/>
      <c r="D1705" s="231" t="s">
        <v>146</v>
      </c>
      <c r="E1705" s="232" t="s">
        <v>1</v>
      </c>
      <c r="F1705" s="233" t="s">
        <v>222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146</v>
      </c>
      <c r="AU1705" s="239" t="s">
        <v>144</v>
      </c>
      <c r="AV1705" s="13" t="s">
        <v>81</v>
      </c>
      <c r="AW1705" s="13" t="s">
        <v>30</v>
      </c>
      <c r="AX1705" s="13" t="s">
        <v>73</v>
      </c>
      <c r="AY1705" s="239" t="s">
        <v>136</v>
      </c>
    </row>
    <row r="1706" s="14" customFormat="1">
      <c r="A1706" s="14"/>
      <c r="B1706" s="240"/>
      <c r="C1706" s="241"/>
      <c r="D1706" s="231" t="s">
        <v>146</v>
      </c>
      <c r="E1706" s="242" t="s">
        <v>1</v>
      </c>
      <c r="F1706" s="243" t="s">
        <v>223</v>
      </c>
      <c r="G1706" s="241"/>
      <c r="H1706" s="244">
        <v>15.432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146</v>
      </c>
      <c r="AU1706" s="250" t="s">
        <v>144</v>
      </c>
      <c r="AV1706" s="14" t="s">
        <v>144</v>
      </c>
      <c r="AW1706" s="14" t="s">
        <v>30</v>
      </c>
      <c r="AX1706" s="14" t="s">
        <v>73</v>
      </c>
      <c r="AY1706" s="250" t="s">
        <v>136</v>
      </c>
    </row>
    <row r="1707" s="13" customFormat="1">
      <c r="A1707" s="13"/>
      <c r="B1707" s="229"/>
      <c r="C1707" s="230"/>
      <c r="D1707" s="231" t="s">
        <v>146</v>
      </c>
      <c r="E1707" s="232" t="s">
        <v>1</v>
      </c>
      <c r="F1707" s="233" t="s">
        <v>1976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146</v>
      </c>
      <c r="AU1707" s="239" t="s">
        <v>144</v>
      </c>
      <c r="AV1707" s="13" t="s">
        <v>81</v>
      </c>
      <c r="AW1707" s="13" t="s">
        <v>30</v>
      </c>
      <c r="AX1707" s="13" t="s">
        <v>73</v>
      </c>
      <c r="AY1707" s="239" t="s">
        <v>136</v>
      </c>
    </row>
    <row r="1708" s="13" customFormat="1">
      <c r="A1708" s="13"/>
      <c r="B1708" s="229"/>
      <c r="C1708" s="230"/>
      <c r="D1708" s="231" t="s">
        <v>146</v>
      </c>
      <c r="E1708" s="232" t="s">
        <v>1</v>
      </c>
      <c r="F1708" s="233" t="s">
        <v>214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146</v>
      </c>
      <c r="AU1708" s="239" t="s">
        <v>144</v>
      </c>
      <c r="AV1708" s="13" t="s">
        <v>81</v>
      </c>
      <c r="AW1708" s="13" t="s">
        <v>30</v>
      </c>
      <c r="AX1708" s="13" t="s">
        <v>73</v>
      </c>
      <c r="AY1708" s="239" t="s">
        <v>136</v>
      </c>
    </row>
    <row r="1709" s="14" customFormat="1">
      <c r="A1709" s="14"/>
      <c r="B1709" s="240"/>
      <c r="C1709" s="241"/>
      <c r="D1709" s="231" t="s">
        <v>146</v>
      </c>
      <c r="E1709" s="242" t="s">
        <v>1</v>
      </c>
      <c r="F1709" s="243" t="s">
        <v>259</v>
      </c>
      <c r="G1709" s="241"/>
      <c r="H1709" s="244">
        <v>23.055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146</v>
      </c>
      <c r="AU1709" s="250" t="s">
        <v>144</v>
      </c>
      <c r="AV1709" s="14" t="s">
        <v>144</v>
      </c>
      <c r="AW1709" s="14" t="s">
        <v>30</v>
      </c>
      <c r="AX1709" s="14" t="s">
        <v>73</v>
      </c>
      <c r="AY1709" s="250" t="s">
        <v>136</v>
      </c>
    </row>
    <row r="1710" s="13" customFormat="1">
      <c r="A1710" s="13"/>
      <c r="B1710" s="229"/>
      <c r="C1710" s="230"/>
      <c r="D1710" s="231" t="s">
        <v>146</v>
      </c>
      <c r="E1710" s="232" t="s">
        <v>1</v>
      </c>
      <c r="F1710" s="233" t="s">
        <v>216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146</v>
      </c>
      <c r="AU1710" s="239" t="s">
        <v>144</v>
      </c>
      <c r="AV1710" s="13" t="s">
        <v>81</v>
      </c>
      <c r="AW1710" s="13" t="s">
        <v>30</v>
      </c>
      <c r="AX1710" s="13" t="s">
        <v>73</v>
      </c>
      <c r="AY1710" s="239" t="s">
        <v>136</v>
      </c>
    </row>
    <row r="1711" s="14" customFormat="1">
      <c r="A1711" s="14"/>
      <c r="B1711" s="240"/>
      <c r="C1711" s="241"/>
      <c r="D1711" s="231" t="s">
        <v>146</v>
      </c>
      <c r="E1711" s="242" t="s">
        <v>1</v>
      </c>
      <c r="F1711" s="243" t="s">
        <v>260</v>
      </c>
      <c r="G1711" s="241"/>
      <c r="H1711" s="244">
        <v>21.091999999999999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146</v>
      </c>
      <c r="AU1711" s="250" t="s">
        <v>144</v>
      </c>
      <c r="AV1711" s="14" t="s">
        <v>144</v>
      </c>
      <c r="AW1711" s="14" t="s">
        <v>30</v>
      </c>
      <c r="AX1711" s="14" t="s">
        <v>73</v>
      </c>
      <c r="AY1711" s="250" t="s">
        <v>136</v>
      </c>
    </row>
    <row r="1712" s="13" customFormat="1">
      <c r="A1712" s="13"/>
      <c r="B1712" s="229"/>
      <c r="C1712" s="230"/>
      <c r="D1712" s="231" t="s">
        <v>146</v>
      </c>
      <c r="E1712" s="232" t="s">
        <v>1</v>
      </c>
      <c r="F1712" s="233" t="s">
        <v>218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146</v>
      </c>
      <c r="AU1712" s="239" t="s">
        <v>144</v>
      </c>
      <c r="AV1712" s="13" t="s">
        <v>81</v>
      </c>
      <c r="AW1712" s="13" t="s">
        <v>30</v>
      </c>
      <c r="AX1712" s="13" t="s">
        <v>73</v>
      </c>
      <c r="AY1712" s="239" t="s">
        <v>136</v>
      </c>
    </row>
    <row r="1713" s="14" customFormat="1">
      <c r="A1713" s="14"/>
      <c r="B1713" s="240"/>
      <c r="C1713" s="241"/>
      <c r="D1713" s="231" t="s">
        <v>146</v>
      </c>
      <c r="E1713" s="242" t="s">
        <v>1</v>
      </c>
      <c r="F1713" s="243" t="s">
        <v>261</v>
      </c>
      <c r="G1713" s="241"/>
      <c r="H1713" s="244">
        <v>14.112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146</v>
      </c>
      <c r="AU1713" s="250" t="s">
        <v>144</v>
      </c>
      <c r="AV1713" s="14" t="s">
        <v>144</v>
      </c>
      <c r="AW1713" s="14" t="s">
        <v>30</v>
      </c>
      <c r="AX1713" s="14" t="s">
        <v>73</v>
      </c>
      <c r="AY1713" s="250" t="s">
        <v>136</v>
      </c>
    </row>
    <row r="1714" s="13" customFormat="1">
      <c r="A1714" s="13"/>
      <c r="B1714" s="229"/>
      <c r="C1714" s="230"/>
      <c r="D1714" s="231" t="s">
        <v>146</v>
      </c>
      <c r="E1714" s="232" t="s">
        <v>1</v>
      </c>
      <c r="F1714" s="233" t="s">
        <v>220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146</v>
      </c>
      <c r="AU1714" s="239" t="s">
        <v>144</v>
      </c>
      <c r="AV1714" s="13" t="s">
        <v>81</v>
      </c>
      <c r="AW1714" s="13" t="s">
        <v>30</v>
      </c>
      <c r="AX1714" s="13" t="s">
        <v>73</v>
      </c>
      <c r="AY1714" s="239" t="s">
        <v>136</v>
      </c>
    </row>
    <row r="1715" s="14" customFormat="1">
      <c r="A1715" s="14"/>
      <c r="B1715" s="240"/>
      <c r="C1715" s="241"/>
      <c r="D1715" s="231" t="s">
        <v>146</v>
      </c>
      <c r="E1715" s="242" t="s">
        <v>1</v>
      </c>
      <c r="F1715" s="243" t="s">
        <v>262</v>
      </c>
      <c r="G1715" s="241"/>
      <c r="H1715" s="244">
        <v>30.004999999999999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146</v>
      </c>
      <c r="AU1715" s="250" t="s">
        <v>144</v>
      </c>
      <c r="AV1715" s="14" t="s">
        <v>144</v>
      </c>
      <c r="AW1715" s="14" t="s">
        <v>30</v>
      </c>
      <c r="AX1715" s="14" t="s">
        <v>73</v>
      </c>
      <c r="AY1715" s="250" t="s">
        <v>136</v>
      </c>
    </row>
    <row r="1716" s="13" customFormat="1">
      <c r="A1716" s="13"/>
      <c r="B1716" s="229"/>
      <c r="C1716" s="230"/>
      <c r="D1716" s="231" t="s">
        <v>146</v>
      </c>
      <c r="E1716" s="232" t="s">
        <v>1</v>
      </c>
      <c r="F1716" s="233" t="s">
        <v>222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146</v>
      </c>
      <c r="AU1716" s="239" t="s">
        <v>144</v>
      </c>
      <c r="AV1716" s="13" t="s">
        <v>81</v>
      </c>
      <c r="AW1716" s="13" t="s">
        <v>30</v>
      </c>
      <c r="AX1716" s="13" t="s">
        <v>73</v>
      </c>
      <c r="AY1716" s="239" t="s">
        <v>136</v>
      </c>
    </row>
    <row r="1717" s="14" customFormat="1">
      <c r="A1717" s="14"/>
      <c r="B1717" s="240"/>
      <c r="C1717" s="241"/>
      <c r="D1717" s="231" t="s">
        <v>146</v>
      </c>
      <c r="E1717" s="242" t="s">
        <v>1</v>
      </c>
      <c r="F1717" s="243" t="s">
        <v>263</v>
      </c>
      <c r="G1717" s="241"/>
      <c r="H1717" s="244">
        <v>39.223999999999997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146</v>
      </c>
      <c r="AU1717" s="250" t="s">
        <v>144</v>
      </c>
      <c r="AV1717" s="14" t="s">
        <v>144</v>
      </c>
      <c r="AW1717" s="14" t="s">
        <v>30</v>
      </c>
      <c r="AX1717" s="14" t="s">
        <v>73</v>
      </c>
      <c r="AY1717" s="250" t="s">
        <v>136</v>
      </c>
    </row>
    <row r="1718" s="13" customFormat="1">
      <c r="A1718" s="13"/>
      <c r="B1718" s="229"/>
      <c r="C1718" s="230"/>
      <c r="D1718" s="231" t="s">
        <v>146</v>
      </c>
      <c r="E1718" s="232" t="s">
        <v>1</v>
      </c>
      <c r="F1718" s="233" t="s">
        <v>264</v>
      </c>
      <c r="G1718" s="230"/>
      <c r="H1718" s="232" t="s">
        <v>1</v>
      </c>
      <c r="I1718" s="234"/>
      <c r="J1718" s="230"/>
      <c r="K1718" s="230"/>
      <c r="L1718" s="235"/>
      <c r="M1718" s="236"/>
      <c r="N1718" s="237"/>
      <c r="O1718" s="237"/>
      <c r="P1718" s="237"/>
      <c r="Q1718" s="237"/>
      <c r="R1718" s="237"/>
      <c r="S1718" s="237"/>
      <c r="T1718" s="238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39" t="s">
        <v>146</v>
      </c>
      <c r="AU1718" s="239" t="s">
        <v>144</v>
      </c>
      <c r="AV1718" s="13" t="s">
        <v>81</v>
      </c>
      <c r="AW1718" s="13" t="s">
        <v>30</v>
      </c>
      <c r="AX1718" s="13" t="s">
        <v>73</v>
      </c>
      <c r="AY1718" s="239" t="s">
        <v>136</v>
      </c>
    </row>
    <row r="1719" s="14" customFormat="1">
      <c r="A1719" s="14"/>
      <c r="B1719" s="240"/>
      <c r="C1719" s="241"/>
      <c r="D1719" s="231" t="s">
        <v>146</v>
      </c>
      <c r="E1719" s="242" t="s">
        <v>1</v>
      </c>
      <c r="F1719" s="243" t="s">
        <v>265</v>
      </c>
      <c r="G1719" s="241"/>
      <c r="H1719" s="244">
        <v>-15.281000000000001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146</v>
      </c>
      <c r="AU1719" s="250" t="s">
        <v>144</v>
      </c>
      <c r="AV1719" s="14" t="s">
        <v>144</v>
      </c>
      <c r="AW1719" s="14" t="s">
        <v>30</v>
      </c>
      <c r="AX1719" s="14" t="s">
        <v>73</v>
      </c>
      <c r="AY1719" s="250" t="s">
        <v>136</v>
      </c>
    </row>
    <row r="1720" s="15" customFormat="1">
      <c r="A1720" s="15"/>
      <c r="B1720" s="251"/>
      <c r="C1720" s="252"/>
      <c r="D1720" s="231" t="s">
        <v>146</v>
      </c>
      <c r="E1720" s="253" t="s">
        <v>1</v>
      </c>
      <c r="F1720" s="254" t="s">
        <v>159</v>
      </c>
      <c r="G1720" s="252"/>
      <c r="H1720" s="255">
        <v>146.80099999999999</v>
      </c>
      <c r="I1720" s="256"/>
      <c r="J1720" s="252"/>
      <c r="K1720" s="252"/>
      <c r="L1720" s="257"/>
      <c r="M1720" s="258"/>
      <c r="N1720" s="259"/>
      <c r="O1720" s="259"/>
      <c r="P1720" s="259"/>
      <c r="Q1720" s="259"/>
      <c r="R1720" s="259"/>
      <c r="S1720" s="259"/>
      <c r="T1720" s="260"/>
      <c r="U1720" s="15"/>
      <c r="V1720" s="15"/>
      <c r="W1720" s="15"/>
      <c r="X1720" s="15"/>
      <c r="Y1720" s="15"/>
      <c r="Z1720" s="15"/>
      <c r="AA1720" s="15"/>
      <c r="AB1720" s="15"/>
      <c r="AC1720" s="15"/>
      <c r="AD1720" s="15"/>
      <c r="AE1720" s="15"/>
      <c r="AT1720" s="261" t="s">
        <v>146</v>
      </c>
      <c r="AU1720" s="261" t="s">
        <v>144</v>
      </c>
      <c r="AV1720" s="15" t="s">
        <v>143</v>
      </c>
      <c r="AW1720" s="15" t="s">
        <v>30</v>
      </c>
      <c r="AX1720" s="15" t="s">
        <v>81</v>
      </c>
      <c r="AY1720" s="261" t="s">
        <v>136</v>
      </c>
    </row>
    <row r="1721" s="2" customFormat="1" ht="24.15" customHeight="1">
      <c r="A1721" s="38"/>
      <c r="B1721" s="39"/>
      <c r="C1721" s="215" t="s">
        <v>1985</v>
      </c>
      <c r="D1721" s="215" t="s">
        <v>139</v>
      </c>
      <c r="E1721" s="216" t="s">
        <v>1986</v>
      </c>
      <c r="F1721" s="217" t="s">
        <v>1987</v>
      </c>
      <c r="G1721" s="218" t="s">
        <v>176</v>
      </c>
      <c r="H1721" s="219">
        <v>146.80099999999999</v>
      </c>
      <c r="I1721" s="220"/>
      <c r="J1721" s="221">
        <f>ROUND(I1721*H1721,2)</f>
        <v>0</v>
      </c>
      <c r="K1721" s="222"/>
      <c r="L1721" s="44"/>
      <c r="M1721" s="223" t="s">
        <v>1</v>
      </c>
      <c r="N1721" s="224" t="s">
        <v>39</v>
      </c>
      <c r="O1721" s="91"/>
      <c r="P1721" s="225">
        <f>O1721*H1721</f>
        <v>0</v>
      </c>
      <c r="Q1721" s="225">
        <v>0</v>
      </c>
      <c r="R1721" s="225">
        <f>Q1721*H1721</f>
        <v>0</v>
      </c>
      <c r="S1721" s="225">
        <v>0</v>
      </c>
      <c r="T1721" s="226">
        <f>S1721*H1721</f>
        <v>0</v>
      </c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R1721" s="227" t="s">
        <v>277</v>
      </c>
      <c r="AT1721" s="227" t="s">
        <v>139</v>
      </c>
      <c r="AU1721" s="227" t="s">
        <v>144</v>
      </c>
      <c r="AY1721" s="17" t="s">
        <v>136</v>
      </c>
      <c r="BE1721" s="228">
        <f>IF(N1721="základní",J1721,0)</f>
        <v>0</v>
      </c>
      <c r="BF1721" s="228">
        <f>IF(N1721="snížená",J1721,0)</f>
        <v>0</v>
      </c>
      <c r="BG1721" s="228">
        <f>IF(N1721="zákl. přenesená",J1721,0)</f>
        <v>0</v>
      </c>
      <c r="BH1721" s="228">
        <f>IF(N1721="sníž. přenesená",J1721,0)</f>
        <v>0</v>
      </c>
      <c r="BI1721" s="228">
        <f>IF(N1721="nulová",J1721,0)</f>
        <v>0</v>
      </c>
      <c r="BJ1721" s="17" t="s">
        <v>144</v>
      </c>
      <c r="BK1721" s="228">
        <f>ROUND(I1721*H1721,2)</f>
        <v>0</v>
      </c>
      <c r="BL1721" s="17" t="s">
        <v>277</v>
      </c>
      <c r="BM1721" s="227" t="s">
        <v>1988</v>
      </c>
    </row>
    <row r="1722" s="13" customFormat="1">
      <c r="A1722" s="13"/>
      <c r="B1722" s="229"/>
      <c r="C1722" s="230"/>
      <c r="D1722" s="231" t="s">
        <v>146</v>
      </c>
      <c r="E1722" s="232" t="s">
        <v>1</v>
      </c>
      <c r="F1722" s="233" t="s">
        <v>1975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146</v>
      </c>
      <c r="AU1722" s="239" t="s">
        <v>144</v>
      </c>
      <c r="AV1722" s="13" t="s">
        <v>81</v>
      </c>
      <c r="AW1722" s="13" t="s">
        <v>30</v>
      </c>
      <c r="AX1722" s="13" t="s">
        <v>73</v>
      </c>
      <c r="AY1722" s="239" t="s">
        <v>136</v>
      </c>
    </row>
    <row r="1723" s="13" customFormat="1">
      <c r="A1723" s="13"/>
      <c r="B1723" s="229"/>
      <c r="C1723" s="230"/>
      <c r="D1723" s="231" t="s">
        <v>146</v>
      </c>
      <c r="E1723" s="232" t="s">
        <v>1</v>
      </c>
      <c r="F1723" s="233" t="s">
        <v>214</v>
      </c>
      <c r="G1723" s="230"/>
      <c r="H1723" s="232" t="s">
        <v>1</v>
      </c>
      <c r="I1723" s="234"/>
      <c r="J1723" s="230"/>
      <c r="K1723" s="230"/>
      <c r="L1723" s="235"/>
      <c r="M1723" s="236"/>
      <c r="N1723" s="237"/>
      <c r="O1723" s="237"/>
      <c r="P1723" s="237"/>
      <c r="Q1723" s="237"/>
      <c r="R1723" s="237"/>
      <c r="S1723" s="237"/>
      <c r="T1723" s="238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39" t="s">
        <v>146</v>
      </c>
      <c r="AU1723" s="239" t="s">
        <v>144</v>
      </c>
      <c r="AV1723" s="13" t="s">
        <v>81</v>
      </c>
      <c r="AW1723" s="13" t="s">
        <v>30</v>
      </c>
      <c r="AX1723" s="13" t="s">
        <v>73</v>
      </c>
      <c r="AY1723" s="239" t="s">
        <v>136</v>
      </c>
    </row>
    <row r="1724" s="14" customFormat="1">
      <c r="A1724" s="14"/>
      <c r="B1724" s="240"/>
      <c r="C1724" s="241"/>
      <c r="D1724" s="231" t="s">
        <v>146</v>
      </c>
      <c r="E1724" s="242" t="s">
        <v>1</v>
      </c>
      <c r="F1724" s="243" t="s">
        <v>215</v>
      </c>
      <c r="G1724" s="241"/>
      <c r="H1724" s="244">
        <v>5.0190000000000001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146</v>
      </c>
      <c r="AU1724" s="250" t="s">
        <v>144</v>
      </c>
      <c r="AV1724" s="14" t="s">
        <v>144</v>
      </c>
      <c r="AW1724" s="14" t="s">
        <v>30</v>
      </c>
      <c r="AX1724" s="14" t="s">
        <v>73</v>
      </c>
      <c r="AY1724" s="250" t="s">
        <v>136</v>
      </c>
    </row>
    <row r="1725" s="13" customFormat="1">
      <c r="A1725" s="13"/>
      <c r="B1725" s="229"/>
      <c r="C1725" s="230"/>
      <c r="D1725" s="231" t="s">
        <v>146</v>
      </c>
      <c r="E1725" s="232" t="s">
        <v>1</v>
      </c>
      <c r="F1725" s="233" t="s">
        <v>216</v>
      </c>
      <c r="G1725" s="230"/>
      <c r="H1725" s="232" t="s">
        <v>1</v>
      </c>
      <c r="I1725" s="234"/>
      <c r="J1725" s="230"/>
      <c r="K1725" s="230"/>
      <c r="L1725" s="235"/>
      <c r="M1725" s="236"/>
      <c r="N1725" s="237"/>
      <c r="O1725" s="237"/>
      <c r="P1725" s="237"/>
      <c r="Q1725" s="237"/>
      <c r="R1725" s="237"/>
      <c r="S1725" s="237"/>
      <c r="T1725" s="238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39" t="s">
        <v>146</v>
      </c>
      <c r="AU1725" s="239" t="s">
        <v>144</v>
      </c>
      <c r="AV1725" s="13" t="s">
        <v>81</v>
      </c>
      <c r="AW1725" s="13" t="s">
        <v>30</v>
      </c>
      <c r="AX1725" s="13" t="s">
        <v>73</v>
      </c>
      <c r="AY1725" s="239" t="s">
        <v>136</v>
      </c>
    </row>
    <row r="1726" s="14" customFormat="1">
      <c r="A1726" s="14"/>
      <c r="B1726" s="240"/>
      <c r="C1726" s="241"/>
      <c r="D1726" s="231" t="s">
        <v>146</v>
      </c>
      <c r="E1726" s="242" t="s">
        <v>1</v>
      </c>
      <c r="F1726" s="243" t="s">
        <v>217</v>
      </c>
      <c r="G1726" s="241"/>
      <c r="H1726" s="244">
        <v>3.7189999999999999</v>
      </c>
      <c r="I1726" s="245"/>
      <c r="J1726" s="241"/>
      <c r="K1726" s="241"/>
      <c r="L1726" s="246"/>
      <c r="M1726" s="247"/>
      <c r="N1726" s="248"/>
      <c r="O1726" s="248"/>
      <c r="P1726" s="248"/>
      <c r="Q1726" s="248"/>
      <c r="R1726" s="248"/>
      <c r="S1726" s="248"/>
      <c r="T1726" s="249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50" t="s">
        <v>146</v>
      </c>
      <c r="AU1726" s="250" t="s">
        <v>144</v>
      </c>
      <c r="AV1726" s="14" t="s">
        <v>144</v>
      </c>
      <c r="AW1726" s="14" t="s">
        <v>30</v>
      </c>
      <c r="AX1726" s="14" t="s">
        <v>73</v>
      </c>
      <c r="AY1726" s="250" t="s">
        <v>136</v>
      </c>
    </row>
    <row r="1727" s="13" customFormat="1">
      <c r="A1727" s="13"/>
      <c r="B1727" s="229"/>
      <c r="C1727" s="230"/>
      <c r="D1727" s="231" t="s">
        <v>146</v>
      </c>
      <c r="E1727" s="232" t="s">
        <v>1</v>
      </c>
      <c r="F1727" s="233" t="s">
        <v>218</v>
      </c>
      <c r="G1727" s="230"/>
      <c r="H1727" s="232" t="s">
        <v>1</v>
      </c>
      <c r="I1727" s="234"/>
      <c r="J1727" s="230"/>
      <c r="K1727" s="230"/>
      <c r="L1727" s="235"/>
      <c r="M1727" s="236"/>
      <c r="N1727" s="237"/>
      <c r="O1727" s="237"/>
      <c r="P1727" s="237"/>
      <c r="Q1727" s="237"/>
      <c r="R1727" s="237"/>
      <c r="S1727" s="237"/>
      <c r="T1727" s="238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39" t="s">
        <v>146</v>
      </c>
      <c r="AU1727" s="239" t="s">
        <v>144</v>
      </c>
      <c r="AV1727" s="13" t="s">
        <v>81</v>
      </c>
      <c r="AW1727" s="13" t="s">
        <v>30</v>
      </c>
      <c r="AX1727" s="13" t="s">
        <v>73</v>
      </c>
      <c r="AY1727" s="239" t="s">
        <v>136</v>
      </c>
    </row>
    <row r="1728" s="14" customFormat="1">
      <c r="A1728" s="14"/>
      <c r="B1728" s="240"/>
      <c r="C1728" s="241"/>
      <c r="D1728" s="231" t="s">
        <v>146</v>
      </c>
      <c r="E1728" s="242" t="s">
        <v>1</v>
      </c>
      <c r="F1728" s="243" t="s">
        <v>219</v>
      </c>
      <c r="G1728" s="241"/>
      <c r="H1728" s="244">
        <v>1.6000000000000001</v>
      </c>
      <c r="I1728" s="245"/>
      <c r="J1728" s="241"/>
      <c r="K1728" s="241"/>
      <c r="L1728" s="246"/>
      <c r="M1728" s="247"/>
      <c r="N1728" s="248"/>
      <c r="O1728" s="248"/>
      <c r="P1728" s="248"/>
      <c r="Q1728" s="248"/>
      <c r="R1728" s="248"/>
      <c r="S1728" s="248"/>
      <c r="T1728" s="249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50" t="s">
        <v>146</v>
      </c>
      <c r="AU1728" s="250" t="s">
        <v>144</v>
      </c>
      <c r="AV1728" s="14" t="s">
        <v>144</v>
      </c>
      <c r="AW1728" s="14" t="s">
        <v>30</v>
      </c>
      <c r="AX1728" s="14" t="s">
        <v>73</v>
      </c>
      <c r="AY1728" s="250" t="s">
        <v>136</v>
      </c>
    </row>
    <row r="1729" s="13" customFormat="1">
      <c r="A1729" s="13"/>
      <c r="B1729" s="229"/>
      <c r="C1729" s="230"/>
      <c r="D1729" s="231" t="s">
        <v>146</v>
      </c>
      <c r="E1729" s="232" t="s">
        <v>1</v>
      </c>
      <c r="F1729" s="233" t="s">
        <v>220</v>
      </c>
      <c r="G1729" s="230"/>
      <c r="H1729" s="232" t="s">
        <v>1</v>
      </c>
      <c r="I1729" s="234"/>
      <c r="J1729" s="230"/>
      <c r="K1729" s="230"/>
      <c r="L1729" s="235"/>
      <c r="M1729" s="236"/>
      <c r="N1729" s="237"/>
      <c r="O1729" s="237"/>
      <c r="P1729" s="237"/>
      <c r="Q1729" s="237"/>
      <c r="R1729" s="237"/>
      <c r="S1729" s="237"/>
      <c r="T1729" s="238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T1729" s="239" t="s">
        <v>146</v>
      </c>
      <c r="AU1729" s="239" t="s">
        <v>144</v>
      </c>
      <c r="AV1729" s="13" t="s">
        <v>81</v>
      </c>
      <c r="AW1729" s="13" t="s">
        <v>30</v>
      </c>
      <c r="AX1729" s="13" t="s">
        <v>73</v>
      </c>
      <c r="AY1729" s="239" t="s">
        <v>136</v>
      </c>
    </row>
    <row r="1730" s="14" customFormat="1">
      <c r="A1730" s="14"/>
      <c r="B1730" s="240"/>
      <c r="C1730" s="241"/>
      <c r="D1730" s="231" t="s">
        <v>146</v>
      </c>
      <c r="E1730" s="242" t="s">
        <v>1</v>
      </c>
      <c r="F1730" s="243" t="s">
        <v>221</v>
      </c>
      <c r="G1730" s="241"/>
      <c r="H1730" s="244">
        <v>8.8239999999999998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146</v>
      </c>
      <c r="AU1730" s="250" t="s">
        <v>144</v>
      </c>
      <c r="AV1730" s="14" t="s">
        <v>144</v>
      </c>
      <c r="AW1730" s="14" t="s">
        <v>30</v>
      </c>
      <c r="AX1730" s="14" t="s">
        <v>73</v>
      </c>
      <c r="AY1730" s="250" t="s">
        <v>136</v>
      </c>
    </row>
    <row r="1731" s="13" customFormat="1">
      <c r="A1731" s="13"/>
      <c r="B1731" s="229"/>
      <c r="C1731" s="230"/>
      <c r="D1731" s="231" t="s">
        <v>146</v>
      </c>
      <c r="E1731" s="232" t="s">
        <v>1</v>
      </c>
      <c r="F1731" s="233" t="s">
        <v>222</v>
      </c>
      <c r="G1731" s="230"/>
      <c r="H1731" s="232" t="s">
        <v>1</v>
      </c>
      <c r="I1731" s="234"/>
      <c r="J1731" s="230"/>
      <c r="K1731" s="230"/>
      <c r="L1731" s="235"/>
      <c r="M1731" s="236"/>
      <c r="N1731" s="237"/>
      <c r="O1731" s="237"/>
      <c r="P1731" s="237"/>
      <c r="Q1731" s="237"/>
      <c r="R1731" s="237"/>
      <c r="S1731" s="237"/>
      <c r="T1731" s="238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39" t="s">
        <v>146</v>
      </c>
      <c r="AU1731" s="239" t="s">
        <v>144</v>
      </c>
      <c r="AV1731" s="13" t="s">
        <v>81</v>
      </c>
      <c r="AW1731" s="13" t="s">
        <v>30</v>
      </c>
      <c r="AX1731" s="13" t="s">
        <v>73</v>
      </c>
      <c r="AY1731" s="239" t="s">
        <v>136</v>
      </c>
    </row>
    <row r="1732" s="14" customFormat="1">
      <c r="A1732" s="14"/>
      <c r="B1732" s="240"/>
      <c r="C1732" s="241"/>
      <c r="D1732" s="231" t="s">
        <v>146</v>
      </c>
      <c r="E1732" s="242" t="s">
        <v>1</v>
      </c>
      <c r="F1732" s="243" t="s">
        <v>223</v>
      </c>
      <c r="G1732" s="241"/>
      <c r="H1732" s="244">
        <v>15.432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4"/>
      <c r="V1732" s="14"/>
      <c r="W1732" s="14"/>
      <c r="X1732" s="14"/>
      <c r="Y1732" s="14"/>
      <c r="Z1732" s="14"/>
      <c r="AA1732" s="14"/>
      <c r="AB1732" s="14"/>
      <c r="AC1732" s="14"/>
      <c r="AD1732" s="14"/>
      <c r="AE1732" s="14"/>
      <c r="AT1732" s="250" t="s">
        <v>146</v>
      </c>
      <c r="AU1732" s="250" t="s">
        <v>144</v>
      </c>
      <c r="AV1732" s="14" t="s">
        <v>144</v>
      </c>
      <c r="AW1732" s="14" t="s">
        <v>30</v>
      </c>
      <c r="AX1732" s="14" t="s">
        <v>73</v>
      </c>
      <c r="AY1732" s="250" t="s">
        <v>136</v>
      </c>
    </row>
    <row r="1733" s="13" customFormat="1">
      <c r="A1733" s="13"/>
      <c r="B1733" s="229"/>
      <c r="C1733" s="230"/>
      <c r="D1733" s="231" t="s">
        <v>146</v>
      </c>
      <c r="E1733" s="232" t="s">
        <v>1</v>
      </c>
      <c r="F1733" s="233" t="s">
        <v>1976</v>
      </c>
      <c r="G1733" s="230"/>
      <c r="H1733" s="232" t="s">
        <v>1</v>
      </c>
      <c r="I1733" s="234"/>
      <c r="J1733" s="230"/>
      <c r="K1733" s="230"/>
      <c r="L1733" s="235"/>
      <c r="M1733" s="236"/>
      <c r="N1733" s="237"/>
      <c r="O1733" s="237"/>
      <c r="P1733" s="237"/>
      <c r="Q1733" s="237"/>
      <c r="R1733" s="237"/>
      <c r="S1733" s="237"/>
      <c r="T1733" s="238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39" t="s">
        <v>146</v>
      </c>
      <c r="AU1733" s="239" t="s">
        <v>144</v>
      </c>
      <c r="AV1733" s="13" t="s">
        <v>81</v>
      </c>
      <c r="AW1733" s="13" t="s">
        <v>30</v>
      </c>
      <c r="AX1733" s="13" t="s">
        <v>73</v>
      </c>
      <c r="AY1733" s="239" t="s">
        <v>136</v>
      </c>
    </row>
    <row r="1734" s="13" customFormat="1">
      <c r="A1734" s="13"/>
      <c r="B1734" s="229"/>
      <c r="C1734" s="230"/>
      <c r="D1734" s="231" t="s">
        <v>146</v>
      </c>
      <c r="E1734" s="232" t="s">
        <v>1</v>
      </c>
      <c r="F1734" s="233" t="s">
        <v>214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146</v>
      </c>
      <c r="AU1734" s="239" t="s">
        <v>144</v>
      </c>
      <c r="AV1734" s="13" t="s">
        <v>81</v>
      </c>
      <c r="AW1734" s="13" t="s">
        <v>30</v>
      </c>
      <c r="AX1734" s="13" t="s">
        <v>73</v>
      </c>
      <c r="AY1734" s="239" t="s">
        <v>136</v>
      </c>
    </row>
    <row r="1735" s="14" customFormat="1">
      <c r="A1735" s="14"/>
      <c r="B1735" s="240"/>
      <c r="C1735" s="241"/>
      <c r="D1735" s="231" t="s">
        <v>146</v>
      </c>
      <c r="E1735" s="242" t="s">
        <v>1</v>
      </c>
      <c r="F1735" s="243" t="s">
        <v>259</v>
      </c>
      <c r="G1735" s="241"/>
      <c r="H1735" s="244">
        <v>23.055</v>
      </c>
      <c r="I1735" s="245"/>
      <c r="J1735" s="241"/>
      <c r="K1735" s="241"/>
      <c r="L1735" s="246"/>
      <c r="M1735" s="247"/>
      <c r="N1735" s="248"/>
      <c r="O1735" s="248"/>
      <c r="P1735" s="248"/>
      <c r="Q1735" s="248"/>
      <c r="R1735" s="248"/>
      <c r="S1735" s="248"/>
      <c r="T1735" s="249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50" t="s">
        <v>146</v>
      </c>
      <c r="AU1735" s="250" t="s">
        <v>144</v>
      </c>
      <c r="AV1735" s="14" t="s">
        <v>144</v>
      </c>
      <c r="AW1735" s="14" t="s">
        <v>30</v>
      </c>
      <c r="AX1735" s="14" t="s">
        <v>73</v>
      </c>
      <c r="AY1735" s="250" t="s">
        <v>136</v>
      </c>
    </row>
    <row r="1736" s="13" customFormat="1">
      <c r="A1736" s="13"/>
      <c r="B1736" s="229"/>
      <c r="C1736" s="230"/>
      <c r="D1736" s="231" t="s">
        <v>146</v>
      </c>
      <c r="E1736" s="232" t="s">
        <v>1</v>
      </c>
      <c r="F1736" s="233" t="s">
        <v>216</v>
      </c>
      <c r="G1736" s="230"/>
      <c r="H1736" s="232" t="s">
        <v>1</v>
      </c>
      <c r="I1736" s="234"/>
      <c r="J1736" s="230"/>
      <c r="K1736" s="230"/>
      <c r="L1736" s="235"/>
      <c r="M1736" s="236"/>
      <c r="N1736" s="237"/>
      <c r="O1736" s="237"/>
      <c r="P1736" s="237"/>
      <c r="Q1736" s="237"/>
      <c r="R1736" s="237"/>
      <c r="S1736" s="237"/>
      <c r="T1736" s="238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39" t="s">
        <v>146</v>
      </c>
      <c r="AU1736" s="239" t="s">
        <v>144</v>
      </c>
      <c r="AV1736" s="13" t="s">
        <v>81</v>
      </c>
      <c r="AW1736" s="13" t="s">
        <v>30</v>
      </c>
      <c r="AX1736" s="13" t="s">
        <v>73</v>
      </c>
      <c r="AY1736" s="239" t="s">
        <v>136</v>
      </c>
    </row>
    <row r="1737" s="14" customFormat="1">
      <c r="A1737" s="14"/>
      <c r="B1737" s="240"/>
      <c r="C1737" s="241"/>
      <c r="D1737" s="231" t="s">
        <v>146</v>
      </c>
      <c r="E1737" s="242" t="s">
        <v>1</v>
      </c>
      <c r="F1737" s="243" t="s">
        <v>260</v>
      </c>
      <c r="G1737" s="241"/>
      <c r="H1737" s="244">
        <v>21.091999999999999</v>
      </c>
      <c r="I1737" s="245"/>
      <c r="J1737" s="241"/>
      <c r="K1737" s="241"/>
      <c r="L1737" s="246"/>
      <c r="M1737" s="247"/>
      <c r="N1737" s="248"/>
      <c r="O1737" s="248"/>
      <c r="P1737" s="248"/>
      <c r="Q1737" s="248"/>
      <c r="R1737" s="248"/>
      <c r="S1737" s="248"/>
      <c r="T1737" s="249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50" t="s">
        <v>146</v>
      </c>
      <c r="AU1737" s="250" t="s">
        <v>144</v>
      </c>
      <c r="AV1737" s="14" t="s">
        <v>144</v>
      </c>
      <c r="AW1737" s="14" t="s">
        <v>30</v>
      </c>
      <c r="AX1737" s="14" t="s">
        <v>73</v>
      </c>
      <c r="AY1737" s="250" t="s">
        <v>136</v>
      </c>
    </row>
    <row r="1738" s="13" customFormat="1">
      <c r="A1738" s="13"/>
      <c r="B1738" s="229"/>
      <c r="C1738" s="230"/>
      <c r="D1738" s="231" t="s">
        <v>146</v>
      </c>
      <c r="E1738" s="232" t="s">
        <v>1</v>
      </c>
      <c r="F1738" s="233" t="s">
        <v>218</v>
      </c>
      <c r="G1738" s="230"/>
      <c r="H1738" s="232" t="s">
        <v>1</v>
      </c>
      <c r="I1738" s="234"/>
      <c r="J1738" s="230"/>
      <c r="K1738" s="230"/>
      <c r="L1738" s="235"/>
      <c r="M1738" s="236"/>
      <c r="N1738" s="237"/>
      <c r="O1738" s="237"/>
      <c r="P1738" s="237"/>
      <c r="Q1738" s="237"/>
      <c r="R1738" s="237"/>
      <c r="S1738" s="237"/>
      <c r="T1738" s="238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39" t="s">
        <v>146</v>
      </c>
      <c r="AU1738" s="239" t="s">
        <v>144</v>
      </c>
      <c r="AV1738" s="13" t="s">
        <v>81</v>
      </c>
      <c r="AW1738" s="13" t="s">
        <v>30</v>
      </c>
      <c r="AX1738" s="13" t="s">
        <v>73</v>
      </c>
      <c r="AY1738" s="239" t="s">
        <v>136</v>
      </c>
    </row>
    <row r="1739" s="14" customFormat="1">
      <c r="A1739" s="14"/>
      <c r="B1739" s="240"/>
      <c r="C1739" s="241"/>
      <c r="D1739" s="231" t="s">
        <v>146</v>
      </c>
      <c r="E1739" s="242" t="s">
        <v>1</v>
      </c>
      <c r="F1739" s="243" t="s">
        <v>261</v>
      </c>
      <c r="G1739" s="241"/>
      <c r="H1739" s="244">
        <v>14.112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146</v>
      </c>
      <c r="AU1739" s="250" t="s">
        <v>144</v>
      </c>
      <c r="AV1739" s="14" t="s">
        <v>144</v>
      </c>
      <c r="AW1739" s="14" t="s">
        <v>30</v>
      </c>
      <c r="AX1739" s="14" t="s">
        <v>73</v>
      </c>
      <c r="AY1739" s="250" t="s">
        <v>136</v>
      </c>
    </row>
    <row r="1740" s="13" customFormat="1">
      <c r="A1740" s="13"/>
      <c r="B1740" s="229"/>
      <c r="C1740" s="230"/>
      <c r="D1740" s="231" t="s">
        <v>146</v>
      </c>
      <c r="E1740" s="232" t="s">
        <v>1</v>
      </c>
      <c r="F1740" s="233" t="s">
        <v>220</v>
      </c>
      <c r="G1740" s="230"/>
      <c r="H1740" s="232" t="s">
        <v>1</v>
      </c>
      <c r="I1740" s="234"/>
      <c r="J1740" s="230"/>
      <c r="K1740" s="230"/>
      <c r="L1740" s="235"/>
      <c r="M1740" s="236"/>
      <c r="N1740" s="237"/>
      <c r="O1740" s="237"/>
      <c r="P1740" s="237"/>
      <c r="Q1740" s="237"/>
      <c r="R1740" s="237"/>
      <c r="S1740" s="237"/>
      <c r="T1740" s="238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T1740" s="239" t="s">
        <v>146</v>
      </c>
      <c r="AU1740" s="239" t="s">
        <v>144</v>
      </c>
      <c r="AV1740" s="13" t="s">
        <v>81</v>
      </c>
      <c r="AW1740" s="13" t="s">
        <v>30</v>
      </c>
      <c r="AX1740" s="13" t="s">
        <v>73</v>
      </c>
      <c r="AY1740" s="239" t="s">
        <v>136</v>
      </c>
    </row>
    <row r="1741" s="14" customFormat="1">
      <c r="A1741" s="14"/>
      <c r="B1741" s="240"/>
      <c r="C1741" s="241"/>
      <c r="D1741" s="231" t="s">
        <v>146</v>
      </c>
      <c r="E1741" s="242" t="s">
        <v>1</v>
      </c>
      <c r="F1741" s="243" t="s">
        <v>262</v>
      </c>
      <c r="G1741" s="241"/>
      <c r="H1741" s="244">
        <v>30.004999999999999</v>
      </c>
      <c r="I1741" s="245"/>
      <c r="J1741" s="241"/>
      <c r="K1741" s="241"/>
      <c r="L1741" s="246"/>
      <c r="M1741" s="247"/>
      <c r="N1741" s="248"/>
      <c r="O1741" s="248"/>
      <c r="P1741" s="248"/>
      <c r="Q1741" s="248"/>
      <c r="R1741" s="248"/>
      <c r="S1741" s="248"/>
      <c r="T1741" s="249"/>
      <c r="U1741" s="14"/>
      <c r="V1741" s="14"/>
      <c r="W1741" s="14"/>
      <c r="X1741" s="14"/>
      <c r="Y1741" s="14"/>
      <c r="Z1741" s="14"/>
      <c r="AA1741" s="14"/>
      <c r="AB1741" s="14"/>
      <c r="AC1741" s="14"/>
      <c r="AD1741" s="14"/>
      <c r="AE1741" s="14"/>
      <c r="AT1741" s="250" t="s">
        <v>146</v>
      </c>
      <c r="AU1741" s="250" t="s">
        <v>144</v>
      </c>
      <c r="AV1741" s="14" t="s">
        <v>144</v>
      </c>
      <c r="AW1741" s="14" t="s">
        <v>30</v>
      </c>
      <c r="AX1741" s="14" t="s">
        <v>73</v>
      </c>
      <c r="AY1741" s="250" t="s">
        <v>136</v>
      </c>
    </row>
    <row r="1742" s="13" customFormat="1">
      <c r="A1742" s="13"/>
      <c r="B1742" s="229"/>
      <c r="C1742" s="230"/>
      <c r="D1742" s="231" t="s">
        <v>146</v>
      </c>
      <c r="E1742" s="232" t="s">
        <v>1</v>
      </c>
      <c r="F1742" s="233" t="s">
        <v>222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146</v>
      </c>
      <c r="AU1742" s="239" t="s">
        <v>144</v>
      </c>
      <c r="AV1742" s="13" t="s">
        <v>81</v>
      </c>
      <c r="AW1742" s="13" t="s">
        <v>30</v>
      </c>
      <c r="AX1742" s="13" t="s">
        <v>73</v>
      </c>
      <c r="AY1742" s="239" t="s">
        <v>136</v>
      </c>
    </row>
    <row r="1743" s="14" customFormat="1">
      <c r="A1743" s="14"/>
      <c r="B1743" s="240"/>
      <c r="C1743" s="241"/>
      <c r="D1743" s="231" t="s">
        <v>146</v>
      </c>
      <c r="E1743" s="242" t="s">
        <v>1</v>
      </c>
      <c r="F1743" s="243" t="s">
        <v>263</v>
      </c>
      <c r="G1743" s="241"/>
      <c r="H1743" s="244">
        <v>39.223999999999997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146</v>
      </c>
      <c r="AU1743" s="250" t="s">
        <v>144</v>
      </c>
      <c r="AV1743" s="14" t="s">
        <v>144</v>
      </c>
      <c r="AW1743" s="14" t="s">
        <v>30</v>
      </c>
      <c r="AX1743" s="14" t="s">
        <v>73</v>
      </c>
      <c r="AY1743" s="250" t="s">
        <v>136</v>
      </c>
    </row>
    <row r="1744" s="13" customFormat="1">
      <c r="A1744" s="13"/>
      <c r="B1744" s="229"/>
      <c r="C1744" s="230"/>
      <c r="D1744" s="231" t="s">
        <v>146</v>
      </c>
      <c r="E1744" s="232" t="s">
        <v>1</v>
      </c>
      <c r="F1744" s="233" t="s">
        <v>264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146</v>
      </c>
      <c r="AU1744" s="239" t="s">
        <v>144</v>
      </c>
      <c r="AV1744" s="13" t="s">
        <v>81</v>
      </c>
      <c r="AW1744" s="13" t="s">
        <v>30</v>
      </c>
      <c r="AX1744" s="13" t="s">
        <v>73</v>
      </c>
      <c r="AY1744" s="239" t="s">
        <v>136</v>
      </c>
    </row>
    <row r="1745" s="14" customFormat="1">
      <c r="A1745" s="14"/>
      <c r="B1745" s="240"/>
      <c r="C1745" s="241"/>
      <c r="D1745" s="231" t="s">
        <v>146</v>
      </c>
      <c r="E1745" s="242" t="s">
        <v>1</v>
      </c>
      <c r="F1745" s="243" t="s">
        <v>265</v>
      </c>
      <c r="G1745" s="241"/>
      <c r="H1745" s="244">
        <v>-15.281000000000001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146</v>
      </c>
      <c r="AU1745" s="250" t="s">
        <v>144</v>
      </c>
      <c r="AV1745" s="14" t="s">
        <v>144</v>
      </c>
      <c r="AW1745" s="14" t="s">
        <v>30</v>
      </c>
      <c r="AX1745" s="14" t="s">
        <v>73</v>
      </c>
      <c r="AY1745" s="250" t="s">
        <v>136</v>
      </c>
    </row>
    <row r="1746" s="15" customFormat="1">
      <c r="A1746" s="15"/>
      <c r="B1746" s="251"/>
      <c r="C1746" s="252"/>
      <c r="D1746" s="231" t="s">
        <v>146</v>
      </c>
      <c r="E1746" s="253" t="s">
        <v>1</v>
      </c>
      <c r="F1746" s="254" t="s">
        <v>159</v>
      </c>
      <c r="G1746" s="252"/>
      <c r="H1746" s="255">
        <v>146.80099999999999</v>
      </c>
      <c r="I1746" s="256"/>
      <c r="J1746" s="252"/>
      <c r="K1746" s="252"/>
      <c r="L1746" s="257"/>
      <c r="M1746" s="258"/>
      <c r="N1746" s="259"/>
      <c r="O1746" s="259"/>
      <c r="P1746" s="259"/>
      <c r="Q1746" s="259"/>
      <c r="R1746" s="259"/>
      <c r="S1746" s="259"/>
      <c r="T1746" s="260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61" t="s">
        <v>146</v>
      </c>
      <c r="AU1746" s="261" t="s">
        <v>144</v>
      </c>
      <c r="AV1746" s="15" t="s">
        <v>143</v>
      </c>
      <c r="AW1746" s="15" t="s">
        <v>30</v>
      </c>
      <c r="AX1746" s="15" t="s">
        <v>81</v>
      </c>
      <c r="AY1746" s="261" t="s">
        <v>136</v>
      </c>
    </row>
    <row r="1747" s="2" customFormat="1" ht="24.15" customHeight="1">
      <c r="A1747" s="38"/>
      <c r="B1747" s="39"/>
      <c r="C1747" s="215" t="s">
        <v>1989</v>
      </c>
      <c r="D1747" s="215" t="s">
        <v>139</v>
      </c>
      <c r="E1747" s="216" t="s">
        <v>1990</v>
      </c>
      <c r="F1747" s="217" t="s">
        <v>1991</v>
      </c>
      <c r="G1747" s="218" t="s">
        <v>191</v>
      </c>
      <c r="H1747" s="219">
        <v>50</v>
      </c>
      <c r="I1747" s="220"/>
      <c r="J1747" s="221">
        <f>ROUND(I1747*H1747,2)</f>
        <v>0</v>
      </c>
      <c r="K1747" s="222"/>
      <c r="L1747" s="44"/>
      <c r="M1747" s="223" t="s">
        <v>1</v>
      </c>
      <c r="N1747" s="224" t="s">
        <v>39</v>
      </c>
      <c r="O1747" s="91"/>
      <c r="P1747" s="225">
        <f>O1747*H1747</f>
        <v>0</v>
      </c>
      <c r="Q1747" s="225">
        <v>1.0000000000000001E-05</v>
      </c>
      <c r="R1747" s="225">
        <f>Q1747*H1747</f>
        <v>0.00050000000000000001</v>
      </c>
      <c r="S1747" s="225">
        <v>0</v>
      </c>
      <c r="T1747" s="226">
        <f>S1747*H1747</f>
        <v>0</v>
      </c>
      <c r="U1747" s="38"/>
      <c r="V1747" s="38"/>
      <c r="W1747" s="38"/>
      <c r="X1747" s="38"/>
      <c r="Y1747" s="38"/>
      <c r="Z1747" s="38"/>
      <c r="AA1747" s="38"/>
      <c r="AB1747" s="38"/>
      <c r="AC1747" s="38"/>
      <c r="AD1747" s="38"/>
      <c r="AE1747" s="38"/>
      <c r="AR1747" s="227" t="s">
        <v>277</v>
      </c>
      <c r="AT1747" s="227" t="s">
        <v>139</v>
      </c>
      <c r="AU1747" s="227" t="s">
        <v>144</v>
      </c>
      <c r="AY1747" s="17" t="s">
        <v>136</v>
      </c>
      <c r="BE1747" s="228">
        <f>IF(N1747="základní",J1747,0)</f>
        <v>0</v>
      </c>
      <c r="BF1747" s="228">
        <f>IF(N1747="snížená",J1747,0)</f>
        <v>0</v>
      </c>
      <c r="BG1747" s="228">
        <f>IF(N1747="zákl. přenesená",J1747,0)</f>
        <v>0</v>
      </c>
      <c r="BH1747" s="228">
        <f>IF(N1747="sníž. přenesená",J1747,0)</f>
        <v>0</v>
      </c>
      <c r="BI1747" s="228">
        <f>IF(N1747="nulová",J1747,0)</f>
        <v>0</v>
      </c>
      <c r="BJ1747" s="17" t="s">
        <v>144</v>
      </c>
      <c r="BK1747" s="228">
        <f>ROUND(I1747*H1747,2)</f>
        <v>0</v>
      </c>
      <c r="BL1747" s="17" t="s">
        <v>277</v>
      </c>
      <c r="BM1747" s="227" t="s">
        <v>1992</v>
      </c>
    </row>
    <row r="1748" s="13" customFormat="1">
      <c r="A1748" s="13"/>
      <c r="B1748" s="229"/>
      <c r="C1748" s="230"/>
      <c r="D1748" s="231" t="s">
        <v>146</v>
      </c>
      <c r="E1748" s="232" t="s">
        <v>1</v>
      </c>
      <c r="F1748" s="233" t="s">
        <v>1993</v>
      </c>
      <c r="G1748" s="230"/>
      <c r="H1748" s="232" t="s">
        <v>1</v>
      </c>
      <c r="I1748" s="234"/>
      <c r="J1748" s="230"/>
      <c r="K1748" s="230"/>
      <c r="L1748" s="235"/>
      <c r="M1748" s="236"/>
      <c r="N1748" s="237"/>
      <c r="O1748" s="237"/>
      <c r="P1748" s="237"/>
      <c r="Q1748" s="237"/>
      <c r="R1748" s="237"/>
      <c r="S1748" s="237"/>
      <c r="T1748" s="238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T1748" s="239" t="s">
        <v>146</v>
      </c>
      <c r="AU1748" s="239" t="s">
        <v>144</v>
      </c>
      <c r="AV1748" s="13" t="s">
        <v>81</v>
      </c>
      <c r="AW1748" s="13" t="s">
        <v>30</v>
      </c>
      <c r="AX1748" s="13" t="s">
        <v>73</v>
      </c>
      <c r="AY1748" s="239" t="s">
        <v>136</v>
      </c>
    </row>
    <row r="1749" s="14" customFormat="1">
      <c r="A1749" s="14"/>
      <c r="B1749" s="240"/>
      <c r="C1749" s="241"/>
      <c r="D1749" s="231" t="s">
        <v>146</v>
      </c>
      <c r="E1749" s="242" t="s">
        <v>1</v>
      </c>
      <c r="F1749" s="243" t="s">
        <v>456</v>
      </c>
      <c r="G1749" s="241"/>
      <c r="H1749" s="244">
        <v>50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4"/>
      <c r="V1749" s="14"/>
      <c r="W1749" s="14"/>
      <c r="X1749" s="14"/>
      <c r="Y1749" s="14"/>
      <c r="Z1749" s="14"/>
      <c r="AA1749" s="14"/>
      <c r="AB1749" s="14"/>
      <c r="AC1749" s="14"/>
      <c r="AD1749" s="14"/>
      <c r="AE1749" s="14"/>
      <c r="AT1749" s="250" t="s">
        <v>146</v>
      </c>
      <c r="AU1749" s="250" t="s">
        <v>144</v>
      </c>
      <c r="AV1749" s="14" t="s">
        <v>144</v>
      </c>
      <c r="AW1749" s="14" t="s">
        <v>30</v>
      </c>
      <c r="AX1749" s="14" t="s">
        <v>81</v>
      </c>
      <c r="AY1749" s="250" t="s">
        <v>136</v>
      </c>
    </row>
    <row r="1750" s="2" customFormat="1" ht="16.5" customHeight="1">
      <c r="A1750" s="38"/>
      <c r="B1750" s="39"/>
      <c r="C1750" s="215" t="s">
        <v>1994</v>
      </c>
      <c r="D1750" s="215" t="s">
        <v>139</v>
      </c>
      <c r="E1750" s="216" t="s">
        <v>1995</v>
      </c>
      <c r="F1750" s="217" t="s">
        <v>1996</v>
      </c>
      <c r="G1750" s="218" t="s">
        <v>176</v>
      </c>
      <c r="H1750" s="219">
        <v>34.594000000000001</v>
      </c>
      <c r="I1750" s="220"/>
      <c r="J1750" s="221">
        <f>ROUND(I1750*H1750,2)</f>
        <v>0</v>
      </c>
      <c r="K1750" s="222"/>
      <c r="L1750" s="44"/>
      <c r="M1750" s="223" t="s">
        <v>1</v>
      </c>
      <c r="N1750" s="224" t="s">
        <v>39</v>
      </c>
      <c r="O1750" s="91"/>
      <c r="P1750" s="225">
        <f>O1750*H1750</f>
        <v>0</v>
      </c>
      <c r="Q1750" s="225">
        <v>0</v>
      </c>
      <c r="R1750" s="225">
        <f>Q1750*H1750</f>
        <v>0</v>
      </c>
      <c r="S1750" s="225">
        <v>3.0000000000000001E-05</v>
      </c>
      <c r="T1750" s="226">
        <f>S1750*H1750</f>
        <v>0.0010378200000000001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7" t="s">
        <v>277</v>
      </c>
      <c r="AT1750" s="227" t="s">
        <v>139</v>
      </c>
      <c r="AU1750" s="227" t="s">
        <v>144</v>
      </c>
      <c r="AY1750" s="17" t="s">
        <v>136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17" t="s">
        <v>144</v>
      </c>
      <c r="BK1750" s="228">
        <f>ROUND(I1750*H1750,2)</f>
        <v>0</v>
      </c>
      <c r="BL1750" s="17" t="s">
        <v>277</v>
      </c>
      <c r="BM1750" s="227" t="s">
        <v>1997</v>
      </c>
    </row>
    <row r="1751" s="13" customFormat="1">
      <c r="A1751" s="13"/>
      <c r="B1751" s="229"/>
      <c r="C1751" s="230"/>
      <c r="D1751" s="231" t="s">
        <v>146</v>
      </c>
      <c r="E1751" s="232" t="s">
        <v>1</v>
      </c>
      <c r="F1751" s="233" t="s">
        <v>214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146</v>
      </c>
      <c r="AU1751" s="239" t="s">
        <v>144</v>
      </c>
      <c r="AV1751" s="13" t="s">
        <v>81</v>
      </c>
      <c r="AW1751" s="13" t="s">
        <v>30</v>
      </c>
      <c r="AX1751" s="13" t="s">
        <v>73</v>
      </c>
      <c r="AY1751" s="239" t="s">
        <v>136</v>
      </c>
    </row>
    <row r="1752" s="14" customFormat="1">
      <c r="A1752" s="14"/>
      <c r="B1752" s="240"/>
      <c r="C1752" s="241"/>
      <c r="D1752" s="231" t="s">
        <v>146</v>
      </c>
      <c r="E1752" s="242" t="s">
        <v>1</v>
      </c>
      <c r="F1752" s="243" t="s">
        <v>215</v>
      </c>
      <c r="G1752" s="241"/>
      <c r="H1752" s="244">
        <v>5.0190000000000001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4"/>
      <c r="V1752" s="14"/>
      <c r="W1752" s="14"/>
      <c r="X1752" s="14"/>
      <c r="Y1752" s="14"/>
      <c r="Z1752" s="14"/>
      <c r="AA1752" s="14"/>
      <c r="AB1752" s="14"/>
      <c r="AC1752" s="14"/>
      <c r="AD1752" s="14"/>
      <c r="AE1752" s="14"/>
      <c r="AT1752" s="250" t="s">
        <v>146</v>
      </c>
      <c r="AU1752" s="250" t="s">
        <v>144</v>
      </c>
      <c r="AV1752" s="14" t="s">
        <v>144</v>
      </c>
      <c r="AW1752" s="14" t="s">
        <v>30</v>
      </c>
      <c r="AX1752" s="14" t="s">
        <v>73</v>
      </c>
      <c r="AY1752" s="250" t="s">
        <v>136</v>
      </c>
    </row>
    <row r="1753" s="13" customFormat="1">
      <c r="A1753" s="13"/>
      <c r="B1753" s="229"/>
      <c r="C1753" s="230"/>
      <c r="D1753" s="231" t="s">
        <v>146</v>
      </c>
      <c r="E1753" s="232" t="s">
        <v>1</v>
      </c>
      <c r="F1753" s="233" t="s">
        <v>216</v>
      </c>
      <c r="G1753" s="230"/>
      <c r="H1753" s="232" t="s">
        <v>1</v>
      </c>
      <c r="I1753" s="234"/>
      <c r="J1753" s="230"/>
      <c r="K1753" s="230"/>
      <c r="L1753" s="235"/>
      <c r="M1753" s="236"/>
      <c r="N1753" s="237"/>
      <c r="O1753" s="237"/>
      <c r="P1753" s="237"/>
      <c r="Q1753" s="237"/>
      <c r="R1753" s="237"/>
      <c r="S1753" s="237"/>
      <c r="T1753" s="238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T1753" s="239" t="s">
        <v>146</v>
      </c>
      <c r="AU1753" s="239" t="s">
        <v>144</v>
      </c>
      <c r="AV1753" s="13" t="s">
        <v>81</v>
      </c>
      <c r="AW1753" s="13" t="s">
        <v>30</v>
      </c>
      <c r="AX1753" s="13" t="s">
        <v>73</v>
      </c>
      <c r="AY1753" s="239" t="s">
        <v>136</v>
      </c>
    </row>
    <row r="1754" s="14" customFormat="1">
      <c r="A1754" s="14"/>
      <c r="B1754" s="240"/>
      <c r="C1754" s="241"/>
      <c r="D1754" s="231" t="s">
        <v>146</v>
      </c>
      <c r="E1754" s="242" t="s">
        <v>1</v>
      </c>
      <c r="F1754" s="243" t="s">
        <v>217</v>
      </c>
      <c r="G1754" s="241"/>
      <c r="H1754" s="244">
        <v>3.7189999999999999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4"/>
      <c r="V1754" s="14"/>
      <c r="W1754" s="14"/>
      <c r="X1754" s="14"/>
      <c r="Y1754" s="14"/>
      <c r="Z1754" s="14"/>
      <c r="AA1754" s="14"/>
      <c r="AB1754" s="14"/>
      <c r="AC1754" s="14"/>
      <c r="AD1754" s="14"/>
      <c r="AE1754" s="14"/>
      <c r="AT1754" s="250" t="s">
        <v>146</v>
      </c>
      <c r="AU1754" s="250" t="s">
        <v>144</v>
      </c>
      <c r="AV1754" s="14" t="s">
        <v>144</v>
      </c>
      <c r="AW1754" s="14" t="s">
        <v>30</v>
      </c>
      <c r="AX1754" s="14" t="s">
        <v>73</v>
      </c>
      <c r="AY1754" s="250" t="s">
        <v>136</v>
      </c>
    </row>
    <row r="1755" s="13" customFormat="1">
      <c r="A1755" s="13"/>
      <c r="B1755" s="229"/>
      <c r="C1755" s="230"/>
      <c r="D1755" s="231" t="s">
        <v>146</v>
      </c>
      <c r="E1755" s="232" t="s">
        <v>1</v>
      </c>
      <c r="F1755" s="233" t="s">
        <v>218</v>
      </c>
      <c r="G1755" s="230"/>
      <c r="H1755" s="232" t="s">
        <v>1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39" t="s">
        <v>146</v>
      </c>
      <c r="AU1755" s="239" t="s">
        <v>144</v>
      </c>
      <c r="AV1755" s="13" t="s">
        <v>81</v>
      </c>
      <c r="AW1755" s="13" t="s">
        <v>30</v>
      </c>
      <c r="AX1755" s="13" t="s">
        <v>73</v>
      </c>
      <c r="AY1755" s="239" t="s">
        <v>136</v>
      </c>
    </row>
    <row r="1756" s="14" customFormat="1">
      <c r="A1756" s="14"/>
      <c r="B1756" s="240"/>
      <c r="C1756" s="241"/>
      <c r="D1756" s="231" t="s">
        <v>146</v>
      </c>
      <c r="E1756" s="242" t="s">
        <v>1</v>
      </c>
      <c r="F1756" s="243" t="s">
        <v>219</v>
      </c>
      <c r="G1756" s="241"/>
      <c r="H1756" s="244">
        <v>1.6000000000000001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4"/>
      <c r="V1756" s="14"/>
      <c r="W1756" s="14"/>
      <c r="X1756" s="14"/>
      <c r="Y1756" s="14"/>
      <c r="Z1756" s="14"/>
      <c r="AA1756" s="14"/>
      <c r="AB1756" s="14"/>
      <c r="AC1756" s="14"/>
      <c r="AD1756" s="14"/>
      <c r="AE1756" s="14"/>
      <c r="AT1756" s="250" t="s">
        <v>146</v>
      </c>
      <c r="AU1756" s="250" t="s">
        <v>144</v>
      </c>
      <c r="AV1756" s="14" t="s">
        <v>144</v>
      </c>
      <c r="AW1756" s="14" t="s">
        <v>30</v>
      </c>
      <c r="AX1756" s="14" t="s">
        <v>73</v>
      </c>
      <c r="AY1756" s="250" t="s">
        <v>136</v>
      </c>
    </row>
    <row r="1757" s="13" customFormat="1">
      <c r="A1757" s="13"/>
      <c r="B1757" s="229"/>
      <c r="C1757" s="230"/>
      <c r="D1757" s="231" t="s">
        <v>146</v>
      </c>
      <c r="E1757" s="232" t="s">
        <v>1</v>
      </c>
      <c r="F1757" s="233" t="s">
        <v>220</v>
      </c>
      <c r="G1757" s="230"/>
      <c r="H1757" s="232" t="s">
        <v>1</v>
      </c>
      <c r="I1757" s="234"/>
      <c r="J1757" s="230"/>
      <c r="K1757" s="230"/>
      <c r="L1757" s="235"/>
      <c r="M1757" s="236"/>
      <c r="N1757" s="237"/>
      <c r="O1757" s="237"/>
      <c r="P1757" s="237"/>
      <c r="Q1757" s="237"/>
      <c r="R1757" s="237"/>
      <c r="S1757" s="237"/>
      <c r="T1757" s="238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39" t="s">
        <v>146</v>
      </c>
      <c r="AU1757" s="239" t="s">
        <v>144</v>
      </c>
      <c r="AV1757" s="13" t="s">
        <v>81</v>
      </c>
      <c r="AW1757" s="13" t="s">
        <v>30</v>
      </c>
      <c r="AX1757" s="13" t="s">
        <v>73</v>
      </c>
      <c r="AY1757" s="239" t="s">
        <v>136</v>
      </c>
    </row>
    <row r="1758" s="14" customFormat="1">
      <c r="A1758" s="14"/>
      <c r="B1758" s="240"/>
      <c r="C1758" s="241"/>
      <c r="D1758" s="231" t="s">
        <v>146</v>
      </c>
      <c r="E1758" s="242" t="s">
        <v>1</v>
      </c>
      <c r="F1758" s="243" t="s">
        <v>221</v>
      </c>
      <c r="G1758" s="241"/>
      <c r="H1758" s="244">
        <v>8.8239999999999998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4"/>
      <c r="V1758" s="14"/>
      <c r="W1758" s="14"/>
      <c r="X1758" s="14"/>
      <c r="Y1758" s="14"/>
      <c r="Z1758" s="14"/>
      <c r="AA1758" s="14"/>
      <c r="AB1758" s="14"/>
      <c r="AC1758" s="14"/>
      <c r="AD1758" s="14"/>
      <c r="AE1758" s="14"/>
      <c r="AT1758" s="250" t="s">
        <v>146</v>
      </c>
      <c r="AU1758" s="250" t="s">
        <v>144</v>
      </c>
      <c r="AV1758" s="14" t="s">
        <v>144</v>
      </c>
      <c r="AW1758" s="14" t="s">
        <v>30</v>
      </c>
      <c r="AX1758" s="14" t="s">
        <v>73</v>
      </c>
      <c r="AY1758" s="250" t="s">
        <v>136</v>
      </c>
    </row>
    <row r="1759" s="13" customFormat="1">
      <c r="A1759" s="13"/>
      <c r="B1759" s="229"/>
      <c r="C1759" s="230"/>
      <c r="D1759" s="231" t="s">
        <v>146</v>
      </c>
      <c r="E1759" s="232" t="s">
        <v>1</v>
      </c>
      <c r="F1759" s="233" t="s">
        <v>222</v>
      </c>
      <c r="G1759" s="230"/>
      <c r="H1759" s="232" t="s">
        <v>1</v>
      </c>
      <c r="I1759" s="234"/>
      <c r="J1759" s="230"/>
      <c r="K1759" s="230"/>
      <c r="L1759" s="235"/>
      <c r="M1759" s="236"/>
      <c r="N1759" s="237"/>
      <c r="O1759" s="237"/>
      <c r="P1759" s="237"/>
      <c r="Q1759" s="237"/>
      <c r="R1759" s="237"/>
      <c r="S1759" s="237"/>
      <c r="T1759" s="238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39" t="s">
        <v>146</v>
      </c>
      <c r="AU1759" s="239" t="s">
        <v>144</v>
      </c>
      <c r="AV1759" s="13" t="s">
        <v>81</v>
      </c>
      <c r="AW1759" s="13" t="s">
        <v>30</v>
      </c>
      <c r="AX1759" s="13" t="s">
        <v>73</v>
      </c>
      <c r="AY1759" s="239" t="s">
        <v>136</v>
      </c>
    </row>
    <row r="1760" s="14" customFormat="1">
      <c r="A1760" s="14"/>
      <c r="B1760" s="240"/>
      <c r="C1760" s="241"/>
      <c r="D1760" s="231" t="s">
        <v>146</v>
      </c>
      <c r="E1760" s="242" t="s">
        <v>1</v>
      </c>
      <c r="F1760" s="243" t="s">
        <v>223</v>
      </c>
      <c r="G1760" s="241"/>
      <c r="H1760" s="244">
        <v>15.432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4"/>
      <c r="V1760" s="14"/>
      <c r="W1760" s="14"/>
      <c r="X1760" s="14"/>
      <c r="Y1760" s="14"/>
      <c r="Z1760" s="14"/>
      <c r="AA1760" s="14"/>
      <c r="AB1760" s="14"/>
      <c r="AC1760" s="14"/>
      <c r="AD1760" s="14"/>
      <c r="AE1760" s="14"/>
      <c r="AT1760" s="250" t="s">
        <v>146</v>
      </c>
      <c r="AU1760" s="250" t="s">
        <v>144</v>
      </c>
      <c r="AV1760" s="14" t="s">
        <v>144</v>
      </c>
      <c r="AW1760" s="14" t="s">
        <v>30</v>
      </c>
      <c r="AX1760" s="14" t="s">
        <v>73</v>
      </c>
      <c r="AY1760" s="250" t="s">
        <v>136</v>
      </c>
    </row>
    <row r="1761" s="15" customFormat="1">
      <c r="A1761" s="15"/>
      <c r="B1761" s="251"/>
      <c r="C1761" s="252"/>
      <c r="D1761" s="231" t="s">
        <v>146</v>
      </c>
      <c r="E1761" s="253" t="s">
        <v>1</v>
      </c>
      <c r="F1761" s="254" t="s">
        <v>159</v>
      </c>
      <c r="G1761" s="252"/>
      <c r="H1761" s="255">
        <v>34.594000000000001</v>
      </c>
      <c r="I1761" s="256"/>
      <c r="J1761" s="252"/>
      <c r="K1761" s="252"/>
      <c r="L1761" s="257"/>
      <c r="M1761" s="258"/>
      <c r="N1761" s="259"/>
      <c r="O1761" s="259"/>
      <c r="P1761" s="259"/>
      <c r="Q1761" s="259"/>
      <c r="R1761" s="259"/>
      <c r="S1761" s="259"/>
      <c r="T1761" s="260"/>
      <c r="U1761" s="15"/>
      <c r="V1761" s="15"/>
      <c r="W1761" s="15"/>
      <c r="X1761" s="15"/>
      <c r="Y1761" s="15"/>
      <c r="Z1761" s="15"/>
      <c r="AA1761" s="15"/>
      <c r="AB1761" s="15"/>
      <c r="AC1761" s="15"/>
      <c r="AD1761" s="15"/>
      <c r="AE1761" s="15"/>
      <c r="AT1761" s="261" t="s">
        <v>146</v>
      </c>
      <c r="AU1761" s="261" t="s">
        <v>144</v>
      </c>
      <c r="AV1761" s="15" t="s">
        <v>143</v>
      </c>
      <c r="AW1761" s="15" t="s">
        <v>30</v>
      </c>
      <c r="AX1761" s="15" t="s">
        <v>81</v>
      </c>
      <c r="AY1761" s="261" t="s">
        <v>136</v>
      </c>
    </row>
    <row r="1762" s="2" customFormat="1" ht="16.5" customHeight="1">
      <c r="A1762" s="38"/>
      <c r="B1762" s="39"/>
      <c r="C1762" s="262" t="s">
        <v>1998</v>
      </c>
      <c r="D1762" s="262" t="s">
        <v>160</v>
      </c>
      <c r="E1762" s="263" t="s">
        <v>1999</v>
      </c>
      <c r="F1762" s="264" t="s">
        <v>2000</v>
      </c>
      <c r="G1762" s="265" t="s">
        <v>176</v>
      </c>
      <c r="H1762" s="266">
        <v>36.323999999999998</v>
      </c>
      <c r="I1762" s="267"/>
      <c r="J1762" s="268">
        <f>ROUND(I1762*H1762,2)</f>
        <v>0</v>
      </c>
      <c r="K1762" s="269"/>
      <c r="L1762" s="270"/>
      <c r="M1762" s="271" t="s">
        <v>1</v>
      </c>
      <c r="N1762" s="272" t="s">
        <v>39</v>
      </c>
      <c r="O1762" s="91"/>
      <c r="P1762" s="225">
        <f>O1762*H1762</f>
        <v>0</v>
      </c>
      <c r="Q1762" s="225">
        <v>1.0000000000000001E-05</v>
      </c>
      <c r="R1762" s="225">
        <f>Q1762*H1762</f>
        <v>0.00036324000000000003</v>
      </c>
      <c r="S1762" s="225">
        <v>0</v>
      </c>
      <c r="T1762" s="226">
        <f>S1762*H1762</f>
        <v>0</v>
      </c>
      <c r="U1762" s="38"/>
      <c r="V1762" s="38"/>
      <c r="W1762" s="38"/>
      <c r="X1762" s="38"/>
      <c r="Y1762" s="38"/>
      <c r="Z1762" s="38"/>
      <c r="AA1762" s="38"/>
      <c r="AB1762" s="38"/>
      <c r="AC1762" s="38"/>
      <c r="AD1762" s="38"/>
      <c r="AE1762" s="38"/>
      <c r="AR1762" s="227" t="s">
        <v>354</v>
      </c>
      <c r="AT1762" s="227" t="s">
        <v>160</v>
      </c>
      <c r="AU1762" s="227" t="s">
        <v>144</v>
      </c>
      <c r="AY1762" s="17" t="s">
        <v>136</v>
      </c>
      <c r="BE1762" s="228">
        <f>IF(N1762="základní",J1762,0)</f>
        <v>0</v>
      </c>
      <c r="BF1762" s="228">
        <f>IF(N1762="snížená",J1762,0)</f>
        <v>0</v>
      </c>
      <c r="BG1762" s="228">
        <f>IF(N1762="zákl. přenesená",J1762,0)</f>
        <v>0</v>
      </c>
      <c r="BH1762" s="228">
        <f>IF(N1762="sníž. přenesená",J1762,0)</f>
        <v>0</v>
      </c>
      <c r="BI1762" s="228">
        <f>IF(N1762="nulová",J1762,0)</f>
        <v>0</v>
      </c>
      <c r="BJ1762" s="17" t="s">
        <v>144</v>
      </c>
      <c r="BK1762" s="228">
        <f>ROUND(I1762*H1762,2)</f>
        <v>0</v>
      </c>
      <c r="BL1762" s="17" t="s">
        <v>277</v>
      </c>
      <c r="BM1762" s="227" t="s">
        <v>2001</v>
      </c>
    </row>
    <row r="1763" s="14" customFormat="1">
      <c r="A1763" s="14"/>
      <c r="B1763" s="240"/>
      <c r="C1763" s="241"/>
      <c r="D1763" s="231" t="s">
        <v>146</v>
      </c>
      <c r="E1763" s="241"/>
      <c r="F1763" s="243" t="s">
        <v>2002</v>
      </c>
      <c r="G1763" s="241"/>
      <c r="H1763" s="244">
        <v>36.323999999999998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146</v>
      </c>
      <c r="AU1763" s="250" t="s">
        <v>144</v>
      </c>
      <c r="AV1763" s="14" t="s">
        <v>144</v>
      </c>
      <c r="AW1763" s="14" t="s">
        <v>4</v>
      </c>
      <c r="AX1763" s="14" t="s">
        <v>81</v>
      </c>
      <c r="AY1763" s="250" t="s">
        <v>136</v>
      </c>
    </row>
    <row r="1764" s="2" customFormat="1" ht="21.75" customHeight="1">
      <c r="A1764" s="38"/>
      <c r="B1764" s="39"/>
      <c r="C1764" s="215" t="s">
        <v>2003</v>
      </c>
      <c r="D1764" s="215" t="s">
        <v>139</v>
      </c>
      <c r="E1764" s="216" t="s">
        <v>2004</v>
      </c>
      <c r="F1764" s="217" t="s">
        <v>2005</v>
      </c>
      <c r="G1764" s="218" t="s">
        <v>176</v>
      </c>
      <c r="H1764" s="219">
        <v>20</v>
      </c>
      <c r="I1764" s="220"/>
      <c r="J1764" s="221">
        <f>ROUND(I1764*H1764,2)</f>
        <v>0</v>
      </c>
      <c r="K1764" s="222"/>
      <c r="L1764" s="44"/>
      <c r="M1764" s="223" t="s">
        <v>1</v>
      </c>
      <c r="N1764" s="224" t="s">
        <v>39</v>
      </c>
      <c r="O1764" s="91"/>
      <c r="P1764" s="225">
        <f>O1764*H1764</f>
        <v>0</v>
      </c>
      <c r="Q1764" s="225">
        <v>0</v>
      </c>
      <c r="R1764" s="225">
        <f>Q1764*H1764</f>
        <v>0</v>
      </c>
      <c r="S1764" s="225">
        <v>3.0000000000000001E-05</v>
      </c>
      <c r="T1764" s="226">
        <f>S1764*H1764</f>
        <v>0.00060000000000000006</v>
      </c>
      <c r="U1764" s="38"/>
      <c r="V1764" s="38"/>
      <c r="W1764" s="38"/>
      <c r="X1764" s="38"/>
      <c r="Y1764" s="38"/>
      <c r="Z1764" s="38"/>
      <c r="AA1764" s="38"/>
      <c r="AB1764" s="38"/>
      <c r="AC1764" s="38"/>
      <c r="AD1764" s="38"/>
      <c r="AE1764" s="38"/>
      <c r="AR1764" s="227" t="s">
        <v>277</v>
      </c>
      <c r="AT1764" s="227" t="s">
        <v>139</v>
      </c>
      <c r="AU1764" s="227" t="s">
        <v>144</v>
      </c>
      <c r="AY1764" s="17" t="s">
        <v>136</v>
      </c>
      <c r="BE1764" s="228">
        <f>IF(N1764="základní",J1764,0)</f>
        <v>0</v>
      </c>
      <c r="BF1764" s="228">
        <f>IF(N1764="snížená",J1764,0)</f>
        <v>0</v>
      </c>
      <c r="BG1764" s="228">
        <f>IF(N1764="zákl. přenesená",J1764,0)</f>
        <v>0</v>
      </c>
      <c r="BH1764" s="228">
        <f>IF(N1764="sníž. přenesená",J1764,0)</f>
        <v>0</v>
      </c>
      <c r="BI1764" s="228">
        <f>IF(N1764="nulová",J1764,0)</f>
        <v>0</v>
      </c>
      <c r="BJ1764" s="17" t="s">
        <v>144</v>
      </c>
      <c r="BK1764" s="228">
        <f>ROUND(I1764*H1764,2)</f>
        <v>0</v>
      </c>
      <c r="BL1764" s="17" t="s">
        <v>277</v>
      </c>
      <c r="BM1764" s="227" t="s">
        <v>2006</v>
      </c>
    </row>
    <row r="1765" s="14" customFormat="1">
      <c r="A1765" s="14"/>
      <c r="B1765" s="240"/>
      <c r="C1765" s="241"/>
      <c r="D1765" s="231" t="s">
        <v>146</v>
      </c>
      <c r="E1765" s="242" t="s">
        <v>1</v>
      </c>
      <c r="F1765" s="243" t="s">
        <v>295</v>
      </c>
      <c r="G1765" s="241"/>
      <c r="H1765" s="244">
        <v>20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146</v>
      </c>
      <c r="AU1765" s="250" t="s">
        <v>144</v>
      </c>
      <c r="AV1765" s="14" t="s">
        <v>144</v>
      </c>
      <c r="AW1765" s="14" t="s">
        <v>30</v>
      </c>
      <c r="AX1765" s="14" t="s">
        <v>81</v>
      </c>
      <c r="AY1765" s="250" t="s">
        <v>136</v>
      </c>
    </row>
    <row r="1766" s="2" customFormat="1" ht="16.5" customHeight="1">
      <c r="A1766" s="38"/>
      <c r="B1766" s="39"/>
      <c r="C1766" s="262" t="s">
        <v>2007</v>
      </c>
      <c r="D1766" s="262" t="s">
        <v>160</v>
      </c>
      <c r="E1766" s="263" t="s">
        <v>1999</v>
      </c>
      <c r="F1766" s="264" t="s">
        <v>2000</v>
      </c>
      <c r="G1766" s="265" t="s">
        <v>176</v>
      </c>
      <c r="H1766" s="266">
        <v>21</v>
      </c>
      <c r="I1766" s="267"/>
      <c r="J1766" s="268">
        <f>ROUND(I1766*H1766,2)</f>
        <v>0</v>
      </c>
      <c r="K1766" s="269"/>
      <c r="L1766" s="270"/>
      <c r="M1766" s="271" t="s">
        <v>1</v>
      </c>
      <c r="N1766" s="272" t="s">
        <v>39</v>
      </c>
      <c r="O1766" s="91"/>
      <c r="P1766" s="225">
        <f>O1766*H1766</f>
        <v>0</v>
      </c>
      <c r="Q1766" s="225">
        <v>1.0000000000000001E-05</v>
      </c>
      <c r="R1766" s="225">
        <f>Q1766*H1766</f>
        <v>0.00021000000000000001</v>
      </c>
      <c r="S1766" s="225">
        <v>0</v>
      </c>
      <c r="T1766" s="226">
        <f>S1766*H1766</f>
        <v>0</v>
      </c>
      <c r="U1766" s="38"/>
      <c r="V1766" s="38"/>
      <c r="W1766" s="38"/>
      <c r="X1766" s="38"/>
      <c r="Y1766" s="38"/>
      <c r="Z1766" s="38"/>
      <c r="AA1766" s="38"/>
      <c r="AB1766" s="38"/>
      <c r="AC1766" s="38"/>
      <c r="AD1766" s="38"/>
      <c r="AE1766" s="38"/>
      <c r="AR1766" s="227" t="s">
        <v>354</v>
      </c>
      <c r="AT1766" s="227" t="s">
        <v>160</v>
      </c>
      <c r="AU1766" s="227" t="s">
        <v>144</v>
      </c>
      <c r="AY1766" s="17" t="s">
        <v>136</v>
      </c>
      <c r="BE1766" s="228">
        <f>IF(N1766="základní",J1766,0)</f>
        <v>0</v>
      </c>
      <c r="BF1766" s="228">
        <f>IF(N1766="snížená",J1766,0)</f>
        <v>0</v>
      </c>
      <c r="BG1766" s="228">
        <f>IF(N1766="zákl. přenesená",J1766,0)</f>
        <v>0</v>
      </c>
      <c r="BH1766" s="228">
        <f>IF(N1766="sníž. přenesená",J1766,0)</f>
        <v>0</v>
      </c>
      <c r="BI1766" s="228">
        <f>IF(N1766="nulová",J1766,0)</f>
        <v>0</v>
      </c>
      <c r="BJ1766" s="17" t="s">
        <v>144</v>
      </c>
      <c r="BK1766" s="228">
        <f>ROUND(I1766*H1766,2)</f>
        <v>0</v>
      </c>
      <c r="BL1766" s="17" t="s">
        <v>277</v>
      </c>
      <c r="BM1766" s="227" t="s">
        <v>2008</v>
      </c>
    </row>
    <row r="1767" s="14" customFormat="1">
      <c r="A1767" s="14"/>
      <c r="B1767" s="240"/>
      <c r="C1767" s="241"/>
      <c r="D1767" s="231" t="s">
        <v>146</v>
      </c>
      <c r="E1767" s="241"/>
      <c r="F1767" s="243" t="s">
        <v>2009</v>
      </c>
      <c r="G1767" s="241"/>
      <c r="H1767" s="244">
        <v>21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146</v>
      </c>
      <c r="AU1767" s="250" t="s">
        <v>144</v>
      </c>
      <c r="AV1767" s="14" t="s">
        <v>144</v>
      </c>
      <c r="AW1767" s="14" t="s">
        <v>4</v>
      </c>
      <c r="AX1767" s="14" t="s">
        <v>81</v>
      </c>
      <c r="AY1767" s="250" t="s">
        <v>136</v>
      </c>
    </row>
    <row r="1768" s="2" customFormat="1" ht="24.15" customHeight="1">
      <c r="A1768" s="38"/>
      <c r="B1768" s="39"/>
      <c r="C1768" s="215" t="s">
        <v>2010</v>
      </c>
      <c r="D1768" s="215" t="s">
        <v>139</v>
      </c>
      <c r="E1768" s="216" t="s">
        <v>2011</v>
      </c>
      <c r="F1768" s="217" t="s">
        <v>2012</v>
      </c>
      <c r="G1768" s="218" t="s">
        <v>176</v>
      </c>
      <c r="H1768" s="219">
        <v>146.80099999999999</v>
      </c>
      <c r="I1768" s="220"/>
      <c r="J1768" s="221">
        <f>ROUND(I1768*H1768,2)</f>
        <v>0</v>
      </c>
      <c r="K1768" s="222"/>
      <c r="L1768" s="44"/>
      <c r="M1768" s="223" t="s">
        <v>1</v>
      </c>
      <c r="N1768" s="224" t="s">
        <v>39</v>
      </c>
      <c r="O1768" s="91"/>
      <c r="P1768" s="225">
        <f>O1768*H1768</f>
        <v>0</v>
      </c>
      <c r="Q1768" s="225">
        <v>0.00020000000000000001</v>
      </c>
      <c r="R1768" s="225">
        <f>Q1768*H1768</f>
        <v>0.029360199999999999</v>
      </c>
      <c r="S1768" s="225">
        <v>0</v>
      </c>
      <c r="T1768" s="226">
        <f>S1768*H1768</f>
        <v>0</v>
      </c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R1768" s="227" t="s">
        <v>277</v>
      </c>
      <c r="AT1768" s="227" t="s">
        <v>139</v>
      </c>
      <c r="AU1768" s="227" t="s">
        <v>144</v>
      </c>
      <c r="AY1768" s="17" t="s">
        <v>136</v>
      </c>
      <c r="BE1768" s="228">
        <f>IF(N1768="základní",J1768,0)</f>
        <v>0</v>
      </c>
      <c r="BF1768" s="228">
        <f>IF(N1768="snížená",J1768,0)</f>
        <v>0</v>
      </c>
      <c r="BG1768" s="228">
        <f>IF(N1768="zákl. přenesená",J1768,0)</f>
        <v>0</v>
      </c>
      <c r="BH1768" s="228">
        <f>IF(N1768="sníž. přenesená",J1768,0)</f>
        <v>0</v>
      </c>
      <c r="BI1768" s="228">
        <f>IF(N1768="nulová",J1768,0)</f>
        <v>0</v>
      </c>
      <c r="BJ1768" s="17" t="s">
        <v>144</v>
      </c>
      <c r="BK1768" s="228">
        <f>ROUND(I1768*H1768,2)</f>
        <v>0</v>
      </c>
      <c r="BL1768" s="17" t="s">
        <v>277</v>
      </c>
      <c r="BM1768" s="227" t="s">
        <v>2013</v>
      </c>
    </row>
    <row r="1769" s="13" customFormat="1">
      <c r="A1769" s="13"/>
      <c r="B1769" s="229"/>
      <c r="C1769" s="230"/>
      <c r="D1769" s="231" t="s">
        <v>146</v>
      </c>
      <c r="E1769" s="232" t="s">
        <v>1</v>
      </c>
      <c r="F1769" s="233" t="s">
        <v>1975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146</v>
      </c>
      <c r="AU1769" s="239" t="s">
        <v>144</v>
      </c>
      <c r="AV1769" s="13" t="s">
        <v>81</v>
      </c>
      <c r="AW1769" s="13" t="s">
        <v>30</v>
      </c>
      <c r="AX1769" s="13" t="s">
        <v>73</v>
      </c>
      <c r="AY1769" s="239" t="s">
        <v>136</v>
      </c>
    </row>
    <row r="1770" s="13" customFormat="1">
      <c r="A1770" s="13"/>
      <c r="B1770" s="229"/>
      <c r="C1770" s="230"/>
      <c r="D1770" s="231" t="s">
        <v>146</v>
      </c>
      <c r="E1770" s="232" t="s">
        <v>1</v>
      </c>
      <c r="F1770" s="233" t="s">
        <v>214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146</v>
      </c>
      <c r="AU1770" s="239" t="s">
        <v>144</v>
      </c>
      <c r="AV1770" s="13" t="s">
        <v>81</v>
      </c>
      <c r="AW1770" s="13" t="s">
        <v>30</v>
      </c>
      <c r="AX1770" s="13" t="s">
        <v>73</v>
      </c>
      <c r="AY1770" s="239" t="s">
        <v>136</v>
      </c>
    </row>
    <row r="1771" s="14" customFormat="1">
      <c r="A1771" s="14"/>
      <c r="B1771" s="240"/>
      <c r="C1771" s="241"/>
      <c r="D1771" s="231" t="s">
        <v>146</v>
      </c>
      <c r="E1771" s="242" t="s">
        <v>1</v>
      </c>
      <c r="F1771" s="243" t="s">
        <v>215</v>
      </c>
      <c r="G1771" s="241"/>
      <c r="H1771" s="244">
        <v>5.0190000000000001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146</v>
      </c>
      <c r="AU1771" s="250" t="s">
        <v>144</v>
      </c>
      <c r="AV1771" s="14" t="s">
        <v>144</v>
      </c>
      <c r="AW1771" s="14" t="s">
        <v>30</v>
      </c>
      <c r="AX1771" s="14" t="s">
        <v>73</v>
      </c>
      <c r="AY1771" s="250" t="s">
        <v>136</v>
      </c>
    </row>
    <row r="1772" s="13" customFormat="1">
      <c r="A1772" s="13"/>
      <c r="B1772" s="229"/>
      <c r="C1772" s="230"/>
      <c r="D1772" s="231" t="s">
        <v>146</v>
      </c>
      <c r="E1772" s="232" t="s">
        <v>1</v>
      </c>
      <c r="F1772" s="233" t="s">
        <v>216</v>
      </c>
      <c r="G1772" s="230"/>
      <c r="H1772" s="232" t="s">
        <v>1</v>
      </c>
      <c r="I1772" s="234"/>
      <c r="J1772" s="230"/>
      <c r="K1772" s="230"/>
      <c r="L1772" s="235"/>
      <c r="M1772" s="236"/>
      <c r="N1772" s="237"/>
      <c r="O1772" s="237"/>
      <c r="P1772" s="237"/>
      <c r="Q1772" s="237"/>
      <c r="R1772" s="237"/>
      <c r="S1772" s="237"/>
      <c r="T1772" s="238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T1772" s="239" t="s">
        <v>146</v>
      </c>
      <c r="AU1772" s="239" t="s">
        <v>144</v>
      </c>
      <c r="AV1772" s="13" t="s">
        <v>81</v>
      </c>
      <c r="AW1772" s="13" t="s">
        <v>30</v>
      </c>
      <c r="AX1772" s="13" t="s">
        <v>73</v>
      </c>
      <c r="AY1772" s="239" t="s">
        <v>136</v>
      </c>
    </row>
    <row r="1773" s="14" customFormat="1">
      <c r="A1773" s="14"/>
      <c r="B1773" s="240"/>
      <c r="C1773" s="241"/>
      <c r="D1773" s="231" t="s">
        <v>146</v>
      </c>
      <c r="E1773" s="242" t="s">
        <v>1</v>
      </c>
      <c r="F1773" s="243" t="s">
        <v>217</v>
      </c>
      <c r="G1773" s="241"/>
      <c r="H1773" s="244">
        <v>3.7189999999999999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4"/>
      <c r="V1773" s="14"/>
      <c r="W1773" s="14"/>
      <c r="X1773" s="14"/>
      <c r="Y1773" s="14"/>
      <c r="Z1773" s="14"/>
      <c r="AA1773" s="14"/>
      <c r="AB1773" s="14"/>
      <c r="AC1773" s="14"/>
      <c r="AD1773" s="14"/>
      <c r="AE1773" s="14"/>
      <c r="AT1773" s="250" t="s">
        <v>146</v>
      </c>
      <c r="AU1773" s="250" t="s">
        <v>144</v>
      </c>
      <c r="AV1773" s="14" t="s">
        <v>144</v>
      </c>
      <c r="AW1773" s="14" t="s">
        <v>30</v>
      </c>
      <c r="AX1773" s="14" t="s">
        <v>73</v>
      </c>
      <c r="AY1773" s="250" t="s">
        <v>136</v>
      </c>
    </row>
    <row r="1774" s="13" customFormat="1">
      <c r="A1774" s="13"/>
      <c r="B1774" s="229"/>
      <c r="C1774" s="230"/>
      <c r="D1774" s="231" t="s">
        <v>146</v>
      </c>
      <c r="E1774" s="232" t="s">
        <v>1</v>
      </c>
      <c r="F1774" s="233" t="s">
        <v>218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146</v>
      </c>
      <c r="AU1774" s="239" t="s">
        <v>144</v>
      </c>
      <c r="AV1774" s="13" t="s">
        <v>81</v>
      </c>
      <c r="AW1774" s="13" t="s">
        <v>30</v>
      </c>
      <c r="AX1774" s="13" t="s">
        <v>73</v>
      </c>
      <c r="AY1774" s="239" t="s">
        <v>136</v>
      </c>
    </row>
    <row r="1775" s="14" customFormat="1">
      <c r="A1775" s="14"/>
      <c r="B1775" s="240"/>
      <c r="C1775" s="241"/>
      <c r="D1775" s="231" t="s">
        <v>146</v>
      </c>
      <c r="E1775" s="242" t="s">
        <v>1</v>
      </c>
      <c r="F1775" s="243" t="s">
        <v>219</v>
      </c>
      <c r="G1775" s="241"/>
      <c r="H1775" s="244">
        <v>1.6000000000000001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146</v>
      </c>
      <c r="AU1775" s="250" t="s">
        <v>144</v>
      </c>
      <c r="AV1775" s="14" t="s">
        <v>144</v>
      </c>
      <c r="AW1775" s="14" t="s">
        <v>30</v>
      </c>
      <c r="AX1775" s="14" t="s">
        <v>73</v>
      </c>
      <c r="AY1775" s="250" t="s">
        <v>136</v>
      </c>
    </row>
    <row r="1776" s="13" customFormat="1">
      <c r="A1776" s="13"/>
      <c r="B1776" s="229"/>
      <c r="C1776" s="230"/>
      <c r="D1776" s="231" t="s">
        <v>146</v>
      </c>
      <c r="E1776" s="232" t="s">
        <v>1</v>
      </c>
      <c r="F1776" s="233" t="s">
        <v>220</v>
      </c>
      <c r="G1776" s="230"/>
      <c r="H1776" s="232" t="s">
        <v>1</v>
      </c>
      <c r="I1776" s="234"/>
      <c r="J1776" s="230"/>
      <c r="K1776" s="230"/>
      <c r="L1776" s="235"/>
      <c r="M1776" s="236"/>
      <c r="N1776" s="237"/>
      <c r="O1776" s="237"/>
      <c r="P1776" s="237"/>
      <c r="Q1776" s="237"/>
      <c r="R1776" s="237"/>
      <c r="S1776" s="237"/>
      <c r="T1776" s="238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39" t="s">
        <v>146</v>
      </c>
      <c r="AU1776" s="239" t="s">
        <v>144</v>
      </c>
      <c r="AV1776" s="13" t="s">
        <v>81</v>
      </c>
      <c r="AW1776" s="13" t="s">
        <v>30</v>
      </c>
      <c r="AX1776" s="13" t="s">
        <v>73</v>
      </c>
      <c r="AY1776" s="239" t="s">
        <v>136</v>
      </c>
    </row>
    <row r="1777" s="14" customFormat="1">
      <c r="A1777" s="14"/>
      <c r="B1777" s="240"/>
      <c r="C1777" s="241"/>
      <c r="D1777" s="231" t="s">
        <v>146</v>
      </c>
      <c r="E1777" s="242" t="s">
        <v>1</v>
      </c>
      <c r="F1777" s="243" t="s">
        <v>221</v>
      </c>
      <c r="G1777" s="241"/>
      <c r="H1777" s="244">
        <v>8.8239999999999998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4"/>
      <c r="V1777" s="14"/>
      <c r="W1777" s="14"/>
      <c r="X1777" s="14"/>
      <c r="Y1777" s="14"/>
      <c r="Z1777" s="14"/>
      <c r="AA1777" s="14"/>
      <c r="AB1777" s="14"/>
      <c r="AC1777" s="14"/>
      <c r="AD1777" s="14"/>
      <c r="AE1777" s="14"/>
      <c r="AT1777" s="250" t="s">
        <v>146</v>
      </c>
      <c r="AU1777" s="250" t="s">
        <v>144</v>
      </c>
      <c r="AV1777" s="14" t="s">
        <v>144</v>
      </c>
      <c r="AW1777" s="14" t="s">
        <v>30</v>
      </c>
      <c r="AX1777" s="14" t="s">
        <v>73</v>
      </c>
      <c r="AY1777" s="250" t="s">
        <v>136</v>
      </c>
    </row>
    <row r="1778" s="13" customFormat="1">
      <c r="A1778" s="13"/>
      <c r="B1778" s="229"/>
      <c r="C1778" s="230"/>
      <c r="D1778" s="231" t="s">
        <v>146</v>
      </c>
      <c r="E1778" s="232" t="s">
        <v>1</v>
      </c>
      <c r="F1778" s="233" t="s">
        <v>222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146</v>
      </c>
      <c r="AU1778" s="239" t="s">
        <v>144</v>
      </c>
      <c r="AV1778" s="13" t="s">
        <v>81</v>
      </c>
      <c r="AW1778" s="13" t="s">
        <v>30</v>
      </c>
      <c r="AX1778" s="13" t="s">
        <v>73</v>
      </c>
      <c r="AY1778" s="239" t="s">
        <v>136</v>
      </c>
    </row>
    <row r="1779" s="14" customFormat="1">
      <c r="A1779" s="14"/>
      <c r="B1779" s="240"/>
      <c r="C1779" s="241"/>
      <c r="D1779" s="231" t="s">
        <v>146</v>
      </c>
      <c r="E1779" s="242" t="s">
        <v>1</v>
      </c>
      <c r="F1779" s="243" t="s">
        <v>223</v>
      </c>
      <c r="G1779" s="241"/>
      <c r="H1779" s="244">
        <v>15.432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146</v>
      </c>
      <c r="AU1779" s="250" t="s">
        <v>144</v>
      </c>
      <c r="AV1779" s="14" t="s">
        <v>144</v>
      </c>
      <c r="AW1779" s="14" t="s">
        <v>30</v>
      </c>
      <c r="AX1779" s="14" t="s">
        <v>73</v>
      </c>
      <c r="AY1779" s="250" t="s">
        <v>136</v>
      </c>
    </row>
    <row r="1780" s="13" customFormat="1">
      <c r="A1780" s="13"/>
      <c r="B1780" s="229"/>
      <c r="C1780" s="230"/>
      <c r="D1780" s="231" t="s">
        <v>146</v>
      </c>
      <c r="E1780" s="232" t="s">
        <v>1</v>
      </c>
      <c r="F1780" s="233" t="s">
        <v>1976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146</v>
      </c>
      <c r="AU1780" s="239" t="s">
        <v>144</v>
      </c>
      <c r="AV1780" s="13" t="s">
        <v>81</v>
      </c>
      <c r="AW1780" s="13" t="s">
        <v>30</v>
      </c>
      <c r="AX1780" s="13" t="s">
        <v>73</v>
      </c>
      <c r="AY1780" s="239" t="s">
        <v>136</v>
      </c>
    </row>
    <row r="1781" s="13" customFormat="1">
      <c r="A1781" s="13"/>
      <c r="B1781" s="229"/>
      <c r="C1781" s="230"/>
      <c r="D1781" s="231" t="s">
        <v>146</v>
      </c>
      <c r="E1781" s="232" t="s">
        <v>1</v>
      </c>
      <c r="F1781" s="233" t="s">
        <v>214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146</v>
      </c>
      <c r="AU1781" s="239" t="s">
        <v>144</v>
      </c>
      <c r="AV1781" s="13" t="s">
        <v>81</v>
      </c>
      <c r="AW1781" s="13" t="s">
        <v>30</v>
      </c>
      <c r="AX1781" s="13" t="s">
        <v>73</v>
      </c>
      <c r="AY1781" s="239" t="s">
        <v>136</v>
      </c>
    </row>
    <row r="1782" s="14" customFormat="1">
      <c r="A1782" s="14"/>
      <c r="B1782" s="240"/>
      <c r="C1782" s="241"/>
      <c r="D1782" s="231" t="s">
        <v>146</v>
      </c>
      <c r="E1782" s="242" t="s">
        <v>1</v>
      </c>
      <c r="F1782" s="243" t="s">
        <v>259</v>
      </c>
      <c r="G1782" s="241"/>
      <c r="H1782" s="244">
        <v>23.055</v>
      </c>
      <c r="I1782" s="245"/>
      <c r="J1782" s="241"/>
      <c r="K1782" s="241"/>
      <c r="L1782" s="246"/>
      <c r="M1782" s="247"/>
      <c r="N1782" s="248"/>
      <c r="O1782" s="248"/>
      <c r="P1782" s="248"/>
      <c r="Q1782" s="248"/>
      <c r="R1782" s="248"/>
      <c r="S1782" s="248"/>
      <c r="T1782" s="249"/>
      <c r="U1782" s="14"/>
      <c r="V1782" s="14"/>
      <c r="W1782" s="14"/>
      <c r="X1782" s="14"/>
      <c r="Y1782" s="14"/>
      <c r="Z1782" s="14"/>
      <c r="AA1782" s="14"/>
      <c r="AB1782" s="14"/>
      <c r="AC1782" s="14"/>
      <c r="AD1782" s="14"/>
      <c r="AE1782" s="14"/>
      <c r="AT1782" s="250" t="s">
        <v>146</v>
      </c>
      <c r="AU1782" s="250" t="s">
        <v>144</v>
      </c>
      <c r="AV1782" s="14" t="s">
        <v>144</v>
      </c>
      <c r="AW1782" s="14" t="s">
        <v>30</v>
      </c>
      <c r="AX1782" s="14" t="s">
        <v>73</v>
      </c>
      <c r="AY1782" s="250" t="s">
        <v>136</v>
      </c>
    </row>
    <row r="1783" s="13" customFormat="1">
      <c r="A1783" s="13"/>
      <c r="B1783" s="229"/>
      <c r="C1783" s="230"/>
      <c r="D1783" s="231" t="s">
        <v>146</v>
      </c>
      <c r="E1783" s="232" t="s">
        <v>1</v>
      </c>
      <c r="F1783" s="233" t="s">
        <v>216</v>
      </c>
      <c r="G1783" s="230"/>
      <c r="H1783" s="232" t="s">
        <v>1</v>
      </c>
      <c r="I1783" s="234"/>
      <c r="J1783" s="230"/>
      <c r="K1783" s="230"/>
      <c r="L1783" s="235"/>
      <c r="M1783" s="236"/>
      <c r="N1783" s="237"/>
      <c r="O1783" s="237"/>
      <c r="P1783" s="237"/>
      <c r="Q1783" s="237"/>
      <c r="R1783" s="237"/>
      <c r="S1783" s="237"/>
      <c r="T1783" s="238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39" t="s">
        <v>146</v>
      </c>
      <c r="AU1783" s="239" t="s">
        <v>144</v>
      </c>
      <c r="AV1783" s="13" t="s">
        <v>81</v>
      </c>
      <c r="AW1783" s="13" t="s">
        <v>30</v>
      </c>
      <c r="AX1783" s="13" t="s">
        <v>73</v>
      </c>
      <c r="AY1783" s="239" t="s">
        <v>136</v>
      </c>
    </row>
    <row r="1784" s="14" customFormat="1">
      <c r="A1784" s="14"/>
      <c r="B1784" s="240"/>
      <c r="C1784" s="241"/>
      <c r="D1784" s="231" t="s">
        <v>146</v>
      </c>
      <c r="E1784" s="242" t="s">
        <v>1</v>
      </c>
      <c r="F1784" s="243" t="s">
        <v>260</v>
      </c>
      <c r="G1784" s="241"/>
      <c r="H1784" s="244">
        <v>21.091999999999999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4"/>
      <c r="V1784" s="14"/>
      <c r="W1784" s="14"/>
      <c r="X1784" s="14"/>
      <c r="Y1784" s="14"/>
      <c r="Z1784" s="14"/>
      <c r="AA1784" s="14"/>
      <c r="AB1784" s="14"/>
      <c r="AC1784" s="14"/>
      <c r="AD1784" s="14"/>
      <c r="AE1784" s="14"/>
      <c r="AT1784" s="250" t="s">
        <v>146</v>
      </c>
      <c r="AU1784" s="250" t="s">
        <v>144</v>
      </c>
      <c r="AV1784" s="14" t="s">
        <v>144</v>
      </c>
      <c r="AW1784" s="14" t="s">
        <v>30</v>
      </c>
      <c r="AX1784" s="14" t="s">
        <v>73</v>
      </c>
      <c r="AY1784" s="250" t="s">
        <v>136</v>
      </c>
    </row>
    <row r="1785" s="13" customFormat="1">
      <c r="A1785" s="13"/>
      <c r="B1785" s="229"/>
      <c r="C1785" s="230"/>
      <c r="D1785" s="231" t="s">
        <v>146</v>
      </c>
      <c r="E1785" s="232" t="s">
        <v>1</v>
      </c>
      <c r="F1785" s="233" t="s">
        <v>218</v>
      </c>
      <c r="G1785" s="230"/>
      <c r="H1785" s="232" t="s">
        <v>1</v>
      </c>
      <c r="I1785" s="234"/>
      <c r="J1785" s="230"/>
      <c r="K1785" s="230"/>
      <c r="L1785" s="235"/>
      <c r="M1785" s="236"/>
      <c r="N1785" s="237"/>
      <c r="O1785" s="237"/>
      <c r="P1785" s="237"/>
      <c r="Q1785" s="237"/>
      <c r="R1785" s="237"/>
      <c r="S1785" s="237"/>
      <c r="T1785" s="238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T1785" s="239" t="s">
        <v>146</v>
      </c>
      <c r="AU1785" s="239" t="s">
        <v>144</v>
      </c>
      <c r="AV1785" s="13" t="s">
        <v>81</v>
      </c>
      <c r="AW1785" s="13" t="s">
        <v>30</v>
      </c>
      <c r="AX1785" s="13" t="s">
        <v>73</v>
      </c>
      <c r="AY1785" s="239" t="s">
        <v>136</v>
      </c>
    </row>
    <row r="1786" s="14" customFormat="1">
      <c r="A1786" s="14"/>
      <c r="B1786" s="240"/>
      <c r="C1786" s="241"/>
      <c r="D1786" s="231" t="s">
        <v>146</v>
      </c>
      <c r="E1786" s="242" t="s">
        <v>1</v>
      </c>
      <c r="F1786" s="243" t="s">
        <v>261</v>
      </c>
      <c r="G1786" s="241"/>
      <c r="H1786" s="244">
        <v>14.112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4"/>
      <c r="V1786" s="14"/>
      <c r="W1786" s="14"/>
      <c r="X1786" s="14"/>
      <c r="Y1786" s="14"/>
      <c r="Z1786" s="14"/>
      <c r="AA1786" s="14"/>
      <c r="AB1786" s="14"/>
      <c r="AC1786" s="14"/>
      <c r="AD1786" s="14"/>
      <c r="AE1786" s="14"/>
      <c r="AT1786" s="250" t="s">
        <v>146</v>
      </c>
      <c r="AU1786" s="250" t="s">
        <v>144</v>
      </c>
      <c r="AV1786" s="14" t="s">
        <v>144</v>
      </c>
      <c r="AW1786" s="14" t="s">
        <v>30</v>
      </c>
      <c r="AX1786" s="14" t="s">
        <v>73</v>
      </c>
      <c r="AY1786" s="250" t="s">
        <v>136</v>
      </c>
    </row>
    <row r="1787" s="13" customFormat="1">
      <c r="A1787" s="13"/>
      <c r="B1787" s="229"/>
      <c r="C1787" s="230"/>
      <c r="D1787" s="231" t="s">
        <v>146</v>
      </c>
      <c r="E1787" s="232" t="s">
        <v>1</v>
      </c>
      <c r="F1787" s="233" t="s">
        <v>220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146</v>
      </c>
      <c r="AU1787" s="239" t="s">
        <v>144</v>
      </c>
      <c r="AV1787" s="13" t="s">
        <v>81</v>
      </c>
      <c r="AW1787" s="13" t="s">
        <v>30</v>
      </c>
      <c r="AX1787" s="13" t="s">
        <v>73</v>
      </c>
      <c r="AY1787" s="239" t="s">
        <v>136</v>
      </c>
    </row>
    <row r="1788" s="14" customFormat="1">
      <c r="A1788" s="14"/>
      <c r="B1788" s="240"/>
      <c r="C1788" s="241"/>
      <c r="D1788" s="231" t="s">
        <v>146</v>
      </c>
      <c r="E1788" s="242" t="s">
        <v>1</v>
      </c>
      <c r="F1788" s="243" t="s">
        <v>262</v>
      </c>
      <c r="G1788" s="241"/>
      <c r="H1788" s="244">
        <v>30.004999999999999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146</v>
      </c>
      <c r="AU1788" s="250" t="s">
        <v>144</v>
      </c>
      <c r="AV1788" s="14" t="s">
        <v>144</v>
      </c>
      <c r="AW1788" s="14" t="s">
        <v>30</v>
      </c>
      <c r="AX1788" s="14" t="s">
        <v>73</v>
      </c>
      <c r="AY1788" s="250" t="s">
        <v>136</v>
      </c>
    </row>
    <row r="1789" s="13" customFormat="1">
      <c r="A1789" s="13"/>
      <c r="B1789" s="229"/>
      <c r="C1789" s="230"/>
      <c r="D1789" s="231" t="s">
        <v>146</v>
      </c>
      <c r="E1789" s="232" t="s">
        <v>1</v>
      </c>
      <c r="F1789" s="233" t="s">
        <v>222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146</v>
      </c>
      <c r="AU1789" s="239" t="s">
        <v>144</v>
      </c>
      <c r="AV1789" s="13" t="s">
        <v>81</v>
      </c>
      <c r="AW1789" s="13" t="s">
        <v>30</v>
      </c>
      <c r="AX1789" s="13" t="s">
        <v>73</v>
      </c>
      <c r="AY1789" s="239" t="s">
        <v>136</v>
      </c>
    </row>
    <row r="1790" s="14" customFormat="1">
      <c r="A1790" s="14"/>
      <c r="B1790" s="240"/>
      <c r="C1790" s="241"/>
      <c r="D1790" s="231" t="s">
        <v>146</v>
      </c>
      <c r="E1790" s="242" t="s">
        <v>1</v>
      </c>
      <c r="F1790" s="243" t="s">
        <v>263</v>
      </c>
      <c r="G1790" s="241"/>
      <c r="H1790" s="244">
        <v>39.223999999999997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146</v>
      </c>
      <c r="AU1790" s="250" t="s">
        <v>144</v>
      </c>
      <c r="AV1790" s="14" t="s">
        <v>144</v>
      </c>
      <c r="AW1790" s="14" t="s">
        <v>30</v>
      </c>
      <c r="AX1790" s="14" t="s">
        <v>73</v>
      </c>
      <c r="AY1790" s="250" t="s">
        <v>136</v>
      </c>
    </row>
    <row r="1791" s="13" customFormat="1">
      <c r="A1791" s="13"/>
      <c r="B1791" s="229"/>
      <c r="C1791" s="230"/>
      <c r="D1791" s="231" t="s">
        <v>146</v>
      </c>
      <c r="E1791" s="232" t="s">
        <v>1</v>
      </c>
      <c r="F1791" s="233" t="s">
        <v>264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146</v>
      </c>
      <c r="AU1791" s="239" t="s">
        <v>144</v>
      </c>
      <c r="AV1791" s="13" t="s">
        <v>81</v>
      </c>
      <c r="AW1791" s="13" t="s">
        <v>30</v>
      </c>
      <c r="AX1791" s="13" t="s">
        <v>73</v>
      </c>
      <c r="AY1791" s="239" t="s">
        <v>136</v>
      </c>
    </row>
    <row r="1792" s="14" customFormat="1">
      <c r="A1792" s="14"/>
      <c r="B1792" s="240"/>
      <c r="C1792" s="241"/>
      <c r="D1792" s="231" t="s">
        <v>146</v>
      </c>
      <c r="E1792" s="242" t="s">
        <v>1</v>
      </c>
      <c r="F1792" s="243" t="s">
        <v>265</v>
      </c>
      <c r="G1792" s="241"/>
      <c r="H1792" s="244">
        <v>-15.281000000000001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146</v>
      </c>
      <c r="AU1792" s="250" t="s">
        <v>144</v>
      </c>
      <c r="AV1792" s="14" t="s">
        <v>144</v>
      </c>
      <c r="AW1792" s="14" t="s">
        <v>30</v>
      </c>
      <c r="AX1792" s="14" t="s">
        <v>73</v>
      </c>
      <c r="AY1792" s="250" t="s">
        <v>136</v>
      </c>
    </row>
    <row r="1793" s="15" customFormat="1">
      <c r="A1793" s="15"/>
      <c r="B1793" s="251"/>
      <c r="C1793" s="252"/>
      <c r="D1793" s="231" t="s">
        <v>146</v>
      </c>
      <c r="E1793" s="253" t="s">
        <v>1</v>
      </c>
      <c r="F1793" s="254" t="s">
        <v>159</v>
      </c>
      <c r="G1793" s="252"/>
      <c r="H1793" s="255">
        <v>146.80099999999999</v>
      </c>
      <c r="I1793" s="256"/>
      <c r="J1793" s="252"/>
      <c r="K1793" s="252"/>
      <c r="L1793" s="257"/>
      <c r="M1793" s="258"/>
      <c r="N1793" s="259"/>
      <c r="O1793" s="259"/>
      <c r="P1793" s="259"/>
      <c r="Q1793" s="259"/>
      <c r="R1793" s="259"/>
      <c r="S1793" s="259"/>
      <c r="T1793" s="260"/>
      <c r="U1793" s="15"/>
      <c r="V1793" s="15"/>
      <c r="W1793" s="15"/>
      <c r="X1793" s="15"/>
      <c r="Y1793" s="15"/>
      <c r="Z1793" s="15"/>
      <c r="AA1793" s="15"/>
      <c r="AB1793" s="15"/>
      <c r="AC1793" s="15"/>
      <c r="AD1793" s="15"/>
      <c r="AE1793" s="15"/>
      <c r="AT1793" s="261" t="s">
        <v>146</v>
      </c>
      <c r="AU1793" s="261" t="s">
        <v>144</v>
      </c>
      <c r="AV1793" s="15" t="s">
        <v>143</v>
      </c>
      <c r="AW1793" s="15" t="s">
        <v>30</v>
      </c>
      <c r="AX1793" s="15" t="s">
        <v>81</v>
      </c>
      <c r="AY1793" s="261" t="s">
        <v>136</v>
      </c>
    </row>
    <row r="1794" s="2" customFormat="1" ht="33" customHeight="1">
      <c r="A1794" s="38"/>
      <c r="B1794" s="39"/>
      <c r="C1794" s="215" t="s">
        <v>2014</v>
      </c>
      <c r="D1794" s="215" t="s">
        <v>139</v>
      </c>
      <c r="E1794" s="216" t="s">
        <v>2015</v>
      </c>
      <c r="F1794" s="217" t="s">
        <v>2016</v>
      </c>
      <c r="G1794" s="218" t="s">
        <v>176</v>
      </c>
      <c r="H1794" s="219">
        <v>146.80099999999999</v>
      </c>
      <c r="I1794" s="220"/>
      <c r="J1794" s="221">
        <f>ROUND(I1794*H1794,2)</f>
        <v>0</v>
      </c>
      <c r="K1794" s="222"/>
      <c r="L1794" s="44"/>
      <c r="M1794" s="223" t="s">
        <v>1</v>
      </c>
      <c r="N1794" s="224" t="s">
        <v>39</v>
      </c>
      <c r="O1794" s="91"/>
      <c r="P1794" s="225">
        <f>O1794*H1794</f>
        <v>0</v>
      </c>
      <c r="Q1794" s="225">
        <v>0.00025999999999999998</v>
      </c>
      <c r="R1794" s="225">
        <f>Q1794*H1794</f>
        <v>0.038168259999999996</v>
      </c>
      <c r="S1794" s="225">
        <v>0</v>
      </c>
      <c r="T1794" s="226">
        <f>S1794*H1794</f>
        <v>0</v>
      </c>
      <c r="U1794" s="38"/>
      <c r="V1794" s="38"/>
      <c r="W1794" s="38"/>
      <c r="X1794" s="38"/>
      <c r="Y1794" s="38"/>
      <c r="Z1794" s="38"/>
      <c r="AA1794" s="38"/>
      <c r="AB1794" s="38"/>
      <c r="AC1794" s="38"/>
      <c r="AD1794" s="38"/>
      <c r="AE1794" s="38"/>
      <c r="AR1794" s="227" t="s">
        <v>277</v>
      </c>
      <c r="AT1794" s="227" t="s">
        <v>139</v>
      </c>
      <c r="AU1794" s="227" t="s">
        <v>144</v>
      </c>
      <c r="AY1794" s="17" t="s">
        <v>136</v>
      </c>
      <c r="BE1794" s="228">
        <f>IF(N1794="základní",J1794,0)</f>
        <v>0</v>
      </c>
      <c r="BF1794" s="228">
        <f>IF(N1794="snížená",J1794,0)</f>
        <v>0</v>
      </c>
      <c r="BG1794" s="228">
        <f>IF(N1794="zákl. přenesená",J1794,0)</f>
        <v>0</v>
      </c>
      <c r="BH1794" s="228">
        <f>IF(N1794="sníž. přenesená",J1794,0)</f>
        <v>0</v>
      </c>
      <c r="BI1794" s="228">
        <f>IF(N1794="nulová",J1794,0)</f>
        <v>0</v>
      </c>
      <c r="BJ1794" s="17" t="s">
        <v>144</v>
      </c>
      <c r="BK1794" s="228">
        <f>ROUND(I1794*H1794,2)</f>
        <v>0</v>
      </c>
      <c r="BL1794" s="17" t="s">
        <v>277</v>
      </c>
      <c r="BM1794" s="227" t="s">
        <v>2017</v>
      </c>
    </row>
    <row r="1795" s="13" customFormat="1">
      <c r="A1795" s="13"/>
      <c r="B1795" s="229"/>
      <c r="C1795" s="230"/>
      <c r="D1795" s="231" t="s">
        <v>146</v>
      </c>
      <c r="E1795" s="232" t="s">
        <v>1</v>
      </c>
      <c r="F1795" s="233" t="s">
        <v>1975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146</v>
      </c>
      <c r="AU1795" s="239" t="s">
        <v>144</v>
      </c>
      <c r="AV1795" s="13" t="s">
        <v>81</v>
      </c>
      <c r="AW1795" s="13" t="s">
        <v>30</v>
      </c>
      <c r="AX1795" s="13" t="s">
        <v>73</v>
      </c>
      <c r="AY1795" s="239" t="s">
        <v>136</v>
      </c>
    </row>
    <row r="1796" s="13" customFormat="1">
      <c r="A1796" s="13"/>
      <c r="B1796" s="229"/>
      <c r="C1796" s="230"/>
      <c r="D1796" s="231" t="s">
        <v>146</v>
      </c>
      <c r="E1796" s="232" t="s">
        <v>1</v>
      </c>
      <c r="F1796" s="233" t="s">
        <v>214</v>
      </c>
      <c r="G1796" s="230"/>
      <c r="H1796" s="232" t="s">
        <v>1</v>
      </c>
      <c r="I1796" s="234"/>
      <c r="J1796" s="230"/>
      <c r="K1796" s="230"/>
      <c r="L1796" s="235"/>
      <c r="M1796" s="236"/>
      <c r="N1796" s="237"/>
      <c r="O1796" s="237"/>
      <c r="P1796" s="237"/>
      <c r="Q1796" s="237"/>
      <c r="R1796" s="237"/>
      <c r="S1796" s="237"/>
      <c r="T1796" s="238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39" t="s">
        <v>146</v>
      </c>
      <c r="AU1796" s="239" t="s">
        <v>144</v>
      </c>
      <c r="AV1796" s="13" t="s">
        <v>81</v>
      </c>
      <c r="AW1796" s="13" t="s">
        <v>30</v>
      </c>
      <c r="AX1796" s="13" t="s">
        <v>73</v>
      </c>
      <c r="AY1796" s="239" t="s">
        <v>136</v>
      </c>
    </row>
    <row r="1797" s="14" customFormat="1">
      <c r="A1797" s="14"/>
      <c r="B1797" s="240"/>
      <c r="C1797" s="241"/>
      <c r="D1797" s="231" t="s">
        <v>146</v>
      </c>
      <c r="E1797" s="242" t="s">
        <v>1</v>
      </c>
      <c r="F1797" s="243" t="s">
        <v>215</v>
      </c>
      <c r="G1797" s="241"/>
      <c r="H1797" s="244">
        <v>5.0190000000000001</v>
      </c>
      <c r="I1797" s="245"/>
      <c r="J1797" s="241"/>
      <c r="K1797" s="241"/>
      <c r="L1797" s="246"/>
      <c r="M1797" s="247"/>
      <c r="N1797" s="248"/>
      <c r="O1797" s="248"/>
      <c r="P1797" s="248"/>
      <c r="Q1797" s="248"/>
      <c r="R1797" s="248"/>
      <c r="S1797" s="248"/>
      <c r="T1797" s="249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50" t="s">
        <v>146</v>
      </c>
      <c r="AU1797" s="250" t="s">
        <v>144</v>
      </c>
      <c r="AV1797" s="14" t="s">
        <v>144</v>
      </c>
      <c r="AW1797" s="14" t="s">
        <v>30</v>
      </c>
      <c r="AX1797" s="14" t="s">
        <v>73</v>
      </c>
      <c r="AY1797" s="250" t="s">
        <v>136</v>
      </c>
    </row>
    <row r="1798" s="13" customFormat="1">
      <c r="A1798" s="13"/>
      <c r="B1798" s="229"/>
      <c r="C1798" s="230"/>
      <c r="D1798" s="231" t="s">
        <v>146</v>
      </c>
      <c r="E1798" s="232" t="s">
        <v>1</v>
      </c>
      <c r="F1798" s="233" t="s">
        <v>216</v>
      </c>
      <c r="G1798" s="230"/>
      <c r="H1798" s="232" t="s">
        <v>1</v>
      </c>
      <c r="I1798" s="234"/>
      <c r="J1798" s="230"/>
      <c r="K1798" s="230"/>
      <c r="L1798" s="235"/>
      <c r="M1798" s="236"/>
      <c r="N1798" s="237"/>
      <c r="O1798" s="237"/>
      <c r="P1798" s="237"/>
      <c r="Q1798" s="237"/>
      <c r="R1798" s="237"/>
      <c r="S1798" s="237"/>
      <c r="T1798" s="238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39" t="s">
        <v>146</v>
      </c>
      <c r="AU1798" s="239" t="s">
        <v>144</v>
      </c>
      <c r="AV1798" s="13" t="s">
        <v>81</v>
      </c>
      <c r="AW1798" s="13" t="s">
        <v>30</v>
      </c>
      <c r="AX1798" s="13" t="s">
        <v>73</v>
      </c>
      <c r="AY1798" s="239" t="s">
        <v>136</v>
      </c>
    </row>
    <row r="1799" s="14" customFormat="1">
      <c r="A1799" s="14"/>
      <c r="B1799" s="240"/>
      <c r="C1799" s="241"/>
      <c r="D1799" s="231" t="s">
        <v>146</v>
      </c>
      <c r="E1799" s="242" t="s">
        <v>1</v>
      </c>
      <c r="F1799" s="243" t="s">
        <v>217</v>
      </c>
      <c r="G1799" s="241"/>
      <c r="H1799" s="244">
        <v>3.7189999999999999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4"/>
      <c r="V1799" s="14"/>
      <c r="W1799" s="14"/>
      <c r="X1799" s="14"/>
      <c r="Y1799" s="14"/>
      <c r="Z1799" s="14"/>
      <c r="AA1799" s="14"/>
      <c r="AB1799" s="14"/>
      <c r="AC1799" s="14"/>
      <c r="AD1799" s="14"/>
      <c r="AE1799" s="14"/>
      <c r="AT1799" s="250" t="s">
        <v>146</v>
      </c>
      <c r="AU1799" s="250" t="s">
        <v>144</v>
      </c>
      <c r="AV1799" s="14" t="s">
        <v>144</v>
      </c>
      <c r="AW1799" s="14" t="s">
        <v>30</v>
      </c>
      <c r="AX1799" s="14" t="s">
        <v>73</v>
      </c>
      <c r="AY1799" s="250" t="s">
        <v>136</v>
      </c>
    </row>
    <row r="1800" s="13" customFormat="1">
      <c r="A1800" s="13"/>
      <c r="B1800" s="229"/>
      <c r="C1800" s="230"/>
      <c r="D1800" s="231" t="s">
        <v>146</v>
      </c>
      <c r="E1800" s="232" t="s">
        <v>1</v>
      </c>
      <c r="F1800" s="233" t="s">
        <v>218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146</v>
      </c>
      <c r="AU1800" s="239" t="s">
        <v>144</v>
      </c>
      <c r="AV1800" s="13" t="s">
        <v>81</v>
      </c>
      <c r="AW1800" s="13" t="s">
        <v>30</v>
      </c>
      <c r="AX1800" s="13" t="s">
        <v>73</v>
      </c>
      <c r="AY1800" s="239" t="s">
        <v>136</v>
      </c>
    </row>
    <row r="1801" s="14" customFormat="1">
      <c r="A1801" s="14"/>
      <c r="B1801" s="240"/>
      <c r="C1801" s="241"/>
      <c r="D1801" s="231" t="s">
        <v>146</v>
      </c>
      <c r="E1801" s="242" t="s">
        <v>1</v>
      </c>
      <c r="F1801" s="243" t="s">
        <v>219</v>
      </c>
      <c r="G1801" s="241"/>
      <c r="H1801" s="244">
        <v>1.6000000000000001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0" t="s">
        <v>146</v>
      </c>
      <c r="AU1801" s="250" t="s">
        <v>144</v>
      </c>
      <c r="AV1801" s="14" t="s">
        <v>144</v>
      </c>
      <c r="AW1801" s="14" t="s">
        <v>30</v>
      </c>
      <c r="AX1801" s="14" t="s">
        <v>73</v>
      </c>
      <c r="AY1801" s="250" t="s">
        <v>136</v>
      </c>
    </row>
    <row r="1802" s="13" customFormat="1">
      <c r="A1802" s="13"/>
      <c r="B1802" s="229"/>
      <c r="C1802" s="230"/>
      <c r="D1802" s="231" t="s">
        <v>146</v>
      </c>
      <c r="E1802" s="232" t="s">
        <v>1</v>
      </c>
      <c r="F1802" s="233" t="s">
        <v>220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146</v>
      </c>
      <c r="AU1802" s="239" t="s">
        <v>144</v>
      </c>
      <c r="AV1802" s="13" t="s">
        <v>81</v>
      </c>
      <c r="AW1802" s="13" t="s">
        <v>30</v>
      </c>
      <c r="AX1802" s="13" t="s">
        <v>73</v>
      </c>
      <c r="AY1802" s="239" t="s">
        <v>136</v>
      </c>
    </row>
    <row r="1803" s="14" customFormat="1">
      <c r="A1803" s="14"/>
      <c r="B1803" s="240"/>
      <c r="C1803" s="241"/>
      <c r="D1803" s="231" t="s">
        <v>146</v>
      </c>
      <c r="E1803" s="242" t="s">
        <v>1</v>
      </c>
      <c r="F1803" s="243" t="s">
        <v>221</v>
      </c>
      <c r="G1803" s="241"/>
      <c r="H1803" s="244">
        <v>8.8239999999999998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146</v>
      </c>
      <c r="AU1803" s="250" t="s">
        <v>144</v>
      </c>
      <c r="AV1803" s="14" t="s">
        <v>144</v>
      </c>
      <c r="AW1803" s="14" t="s">
        <v>30</v>
      </c>
      <c r="AX1803" s="14" t="s">
        <v>73</v>
      </c>
      <c r="AY1803" s="250" t="s">
        <v>136</v>
      </c>
    </row>
    <row r="1804" s="13" customFormat="1">
      <c r="A1804" s="13"/>
      <c r="B1804" s="229"/>
      <c r="C1804" s="230"/>
      <c r="D1804" s="231" t="s">
        <v>146</v>
      </c>
      <c r="E1804" s="232" t="s">
        <v>1</v>
      </c>
      <c r="F1804" s="233" t="s">
        <v>222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146</v>
      </c>
      <c r="AU1804" s="239" t="s">
        <v>144</v>
      </c>
      <c r="AV1804" s="13" t="s">
        <v>81</v>
      </c>
      <c r="AW1804" s="13" t="s">
        <v>30</v>
      </c>
      <c r="AX1804" s="13" t="s">
        <v>73</v>
      </c>
      <c r="AY1804" s="239" t="s">
        <v>136</v>
      </c>
    </row>
    <row r="1805" s="14" customFormat="1">
      <c r="A1805" s="14"/>
      <c r="B1805" s="240"/>
      <c r="C1805" s="241"/>
      <c r="D1805" s="231" t="s">
        <v>146</v>
      </c>
      <c r="E1805" s="242" t="s">
        <v>1</v>
      </c>
      <c r="F1805" s="243" t="s">
        <v>223</v>
      </c>
      <c r="G1805" s="241"/>
      <c r="H1805" s="244">
        <v>15.432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146</v>
      </c>
      <c r="AU1805" s="250" t="s">
        <v>144</v>
      </c>
      <c r="AV1805" s="14" t="s">
        <v>144</v>
      </c>
      <c r="AW1805" s="14" t="s">
        <v>30</v>
      </c>
      <c r="AX1805" s="14" t="s">
        <v>73</v>
      </c>
      <c r="AY1805" s="250" t="s">
        <v>136</v>
      </c>
    </row>
    <row r="1806" s="13" customFormat="1">
      <c r="A1806" s="13"/>
      <c r="B1806" s="229"/>
      <c r="C1806" s="230"/>
      <c r="D1806" s="231" t="s">
        <v>146</v>
      </c>
      <c r="E1806" s="232" t="s">
        <v>1</v>
      </c>
      <c r="F1806" s="233" t="s">
        <v>1976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146</v>
      </c>
      <c r="AU1806" s="239" t="s">
        <v>144</v>
      </c>
      <c r="AV1806" s="13" t="s">
        <v>81</v>
      </c>
      <c r="AW1806" s="13" t="s">
        <v>30</v>
      </c>
      <c r="AX1806" s="13" t="s">
        <v>73</v>
      </c>
      <c r="AY1806" s="239" t="s">
        <v>136</v>
      </c>
    </row>
    <row r="1807" s="13" customFormat="1">
      <c r="A1807" s="13"/>
      <c r="B1807" s="229"/>
      <c r="C1807" s="230"/>
      <c r="D1807" s="231" t="s">
        <v>146</v>
      </c>
      <c r="E1807" s="232" t="s">
        <v>1</v>
      </c>
      <c r="F1807" s="233" t="s">
        <v>214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146</v>
      </c>
      <c r="AU1807" s="239" t="s">
        <v>144</v>
      </c>
      <c r="AV1807" s="13" t="s">
        <v>81</v>
      </c>
      <c r="AW1807" s="13" t="s">
        <v>30</v>
      </c>
      <c r="AX1807" s="13" t="s">
        <v>73</v>
      </c>
      <c r="AY1807" s="239" t="s">
        <v>136</v>
      </c>
    </row>
    <row r="1808" s="14" customFormat="1">
      <c r="A1808" s="14"/>
      <c r="B1808" s="240"/>
      <c r="C1808" s="241"/>
      <c r="D1808" s="231" t="s">
        <v>146</v>
      </c>
      <c r="E1808" s="242" t="s">
        <v>1</v>
      </c>
      <c r="F1808" s="243" t="s">
        <v>259</v>
      </c>
      <c r="G1808" s="241"/>
      <c r="H1808" s="244">
        <v>23.055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146</v>
      </c>
      <c r="AU1808" s="250" t="s">
        <v>144</v>
      </c>
      <c r="AV1808" s="14" t="s">
        <v>144</v>
      </c>
      <c r="AW1808" s="14" t="s">
        <v>30</v>
      </c>
      <c r="AX1808" s="14" t="s">
        <v>73</v>
      </c>
      <c r="AY1808" s="250" t="s">
        <v>136</v>
      </c>
    </row>
    <row r="1809" s="13" customFormat="1">
      <c r="A1809" s="13"/>
      <c r="B1809" s="229"/>
      <c r="C1809" s="230"/>
      <c r="D1809" s="231" t="s">
        <v>146</v>
      </c>
      <c r="E1809" s="232" t="s">
        <v>1</v>
      </c>
      <c r="F1809" s="233" t="s">
        <v>216</v>
      </c>
      <c r="G1809" s="230"/>
      <c r="H1809" s="232" t="s">
        <v>1</v>
      </c>
      <c r="I1809" s="234"/>
      <c r="J1809" s="230"/>
      <c r="K1809" s="230"/>
      <c r="L1809" s="235"/>
      <c r="M1809" s="236"/>
      <c r="N1809" s="237"/>
      <c r="O1809" s="237"/>
      <c r="P1809" s="237"/>
      <c r="Q1809" s="237"/>
      <c r="R1809" s="237"/>
      <c r="S1809" s="237"/>
      <c r="T1809" s="238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39" t="s">
        <v>146</v>
      </c>
      <c r="AU1809" s="239" t="s">
        <v>144</v>
      </c>
      <c r="AV1809" s="13" t="s">
        <v>81</v>
      </c>
      <c r="AW1809" s="13" t="s">
        <v>30</v>
      </c>
      <c r="AX1809" s="13" t="s">
        <v>73</v>
      </c>
      <c r="AY1809" s="239" t="s">
        <v>136</v>
      </c>
    </row>
    <row r="1810" s="14" customFormat="1">
      <c r="A1810" s="14"/>
      <c r="B1810" s="240"/>
      <c r="C1810" s="241"/>
      <c r="D1810" s="231" t="s">
        <v>146</v>
      </c>
      <c r="E1810" s="242" t="s">
        <v>1</v>
      </c>
      <c r="F1810" s="243" t="s">
        <v>260</v>
      </c>
      <c r="G1810" s="241"/>
      <c r="H1810" s="244">
        <v>21.091999999999999</v>
      </c>
      <c r="I1810" s="245"/>
      <c r="J1810" s="241"/>
      <c r="K1810" s="241"/>
      <c r="L1810" s="246"/>
      <c r="M1810" s="247"/>
      <c r="N1810" s="248"/>
      <c r="O1810" s="248"/>
      <c r="P1810" s="248"/>
      <c r="Q1810" s="248"/>
      <c r="R1810" s="248"/>
      <c r="S1810" s="248"/>
      <c r="T1810" s="249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50" t="s">
        <v>146</v>
      </c>
      <c r="AU1810" s="250" t="s">
        <v>144</v>
      </c>
      <c r="AV1810" s="14" t="s">
        <v>144</v>
      </c>
      <c r="AW1810" s="14" t="s">
        <v>30</v>
      </c>
      <c r="AX1810" s="14" t="s">
        <v>73</v>
      </c>
      <c r="AY1810" s="250" t="s">
        <v>136</v>
      </c>
    </row>
    <row r="1811" s="13" customFormat="1">
      <c r="A1811" s="13"/>
      <c r="B1811" s="229"/>
      <c r="C1811" s="230"/>
      <c r="D1811" s="231" t="s">
        <v>146</v>
      </c>
      <c r="E1811" s="232" t="s">
        <v>1</v>
      </c>
      <c r="F1811" s="233" t="s">
        <v>218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146</v>
      </c>
      <c r="AU1811" s="239" t="s">
        <v>144</v>
      </c>
      <c r="AV1811" s="13" t="s">
        <v>81</v>
      </c>
      <c r="AW1811" s="13" t="s">
        <v>30</v>
      </c>
      <c r="AX1811" s="13" t="s">
        <v>73</v>
      </c>
      <c r="AY1811" s="239" t="s">
        <v>136</v>
      </c>
    </row>
    <row r="1812" s="14" customFormat="1">
      <c r="A1812" s="14"/>
      <c r="B1812" s="240"/>
      <c r="C1812" s="241"/>
      <c r="D1812" s="231" t="s">
        <v>146</v>
      </c>
      <c r="E1812" s="242" t="s">
        <v>1</v>
      </c>
      <c r="F1812" s="243" t="s">
        <v>261</v>
      </c>
      <c r="G1812" s="241"/>
      <c r="H1812" s="244">
        <v>14.112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146</v>
      </c>
      <c r="AU1812" s="250" t="s">
        <v>144</v>
      </c>
      <c r="AV1812" s="14" t="s">
        <v>144</v>
      </c>
      <c r="AW1812" s="14" t="s">
        <v>30</v>
      </c>
      <c r="AX1812" s="14" t="s">
        <v>73</v>
      </c>
      <c r="AY1812" s="250" t="s">
        <v>136</v>
      </c>
    </row>
    <row r="1813" s="13" customFormat="1">
      <c r="A1813" s="13"/>
      <c r="B1813" s="229"/>
      <c r="C1813" s="230"/>
      <c r="D1813" s="231" t="s">
        <v>146</v>
      </c>
      <c r="E1813" s="232" t="s">
        <v>1</v>
      </c>
      <c r="F1813" s="233" t="s">
        <v>220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146</v>
      </c>
      <c r="AU1813" s="239" t="s">
        <v>144</v>
      </c>
      <c r="AV1813" s="13" t="s">
        <v>81</v>
      </c>
      <c r="AW1813" s="13" t="s">
        <v>30</v>
      </c>
      <c r="AX1813" s="13" t="s">
        <v>73</v>
      </c>
      <c r="AY1813" s="239" t="s">
        <v>136</v>
      </c>
    </row>
    <row r="1814" s="14" customFormat="1">
      <c r="A1814" s="14"/>
      <c r="B1814" s="240"/>
      <c r="C1814" s="241"/>
      <c r="D1814" s="231" t="s">
        <v>146</v>
      </c>
      <c r="E1814" s="242" t="s">
        <v>1</v>
      </c>
      <c r="F1814" s="243" t="s">
        <v>262</v>
      </c>
      <c r="G1814" s="241"/>
      <c r="H1814" s="244">
        <v>30.004999999999999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146</v>
      </c>
      <c r="AU1814" s="250" t="s">
        <v>144</v>
      </c>
      <c r="AV1814" s="14" t="s">
        <v>144</v>
      </c>
      <c r="AW1814" s="14" t="s">
        <v>30</v>
      </c>
      <c r="AX1814" s="14" t="s">
        <v>73</v>
      </c>
      <c r="AY1814" s="250" t="s">
        <v>136</v>
      </c>
    </row>
    <row r="1815" s="13" customFormat="1">
      <c r="A1815" s="13"/>
      <c r="B1815" s="229"/>
      <c r="C1815" s="230"/>
      <c r="D1815" s="231" t="s">
        <v>146</v>
      </c>
      <c r="E1815" s="232" t="s">
        <v>1</v>
      </c>
      <c r="F1815" s="233" t="s">
        <v>222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146</v>
      </c>
      <c r="AU1815" s="239" t="s">
        <v>144</v>
      </c>
      <c r="AV1815" s="13" t="s">
        <v>81</v>
      </c>
      <c r="AW1815" s="13" t="s">
        <v>30</v>
      </c>
      <c r="AX1815" s="13" t="s">
        <v>73</v>
      </c>
      <c r="AY1815" s="239" t="s">
        <v>136</v>
      </c>
    </row>
    <row r="1816" s="14" customFormat="1">
      <c r="A1816" s="14"/>
      <c r="B1816" s="240"/>
      <c r="C1816" s="241"/>
      <c r="D1816" s="231" t="s">
        <v>146</v>
      </c>
      <c r="E1816" s="242" t="s">
        <v>1</v>
      </c>
      <c r="F1816" s="243" t="s">
        <v>263</v>
      </c>
      <c r="G1816" s="241"/>
      <c r="H1816" s="244">
        <v>39.223999999999997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146</v>
      </c>
      <c r="AU1816" s="250" t="s">
        <v>144</v>
      </c>
      <c r="AV1816" s="14" t="s">
        <v>144</v>
      </c>
      <c r="AW1816" s="14" t="s">
        <v>30</v>
      </c>
      <c r="AX1816" s="14" t="s">
        <v>73</v>
      </c>
      <c r="AY1816" s="250" t="s">
        <v>136</v>
      </c>
    </row>
    <row r="1817" s="13" customFormat="1">
      <c r="A1817" s="13"/>
      <c r="B1817" s="229"/>
      <c r="C1817" s="230"/>
      <c r="D1817" s="231" t="s">
        <v>146</v>
      </c>
      <c r="E1817" s="232" t="s">
        <v>1</v>
      </c>
      <c r="F1817" s="233" t="s">
        <v>264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146</v>
      </c>
      <c r="AU1817" s="239" t="s">
        <v>144</v>
      </c>
      <c r="AV1817" s="13" t="s">
        <v>81</v>
      </c>
      <c r="AW1817" s="13" t="s">
        <v>30</v>
      </c>
      <c r="AX1817" s="13" t="s">
        <v>73</v>
      </c>
      <c r="AY1817" s="239" t="s">
        <v>136</v>
      </c>
    </row>
    <row r="1818" s="14" customFormat="1">
      <c r="A1818" s="14"/>
      <c r="B1818" s="240"/>
      <c r="C1818" s="241"/>
      <c r="D1818" s="231" t="s">
        <v>146</v>
      </c>
      <c r="E1818" s="242" t="s">
        <v>1</v>
      </c>
      <c r="F1818" s="243" t="s">
        <v>265</v>
      </c>
      <c r="G1818" s="241"/>
      <c r="H1818" s="244">
        <v>-15.281000000000001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146</v>
      </c>
      <c r="AU1818" s="250" t="s">
        <v>144</v>
      </c>
      <c r="AV1818" s="14" t="s">
        <v>144</v>
      </c>
      <c r="AW1818" s="14" t="s">
        <v>30</v>
      </c>
      <c r="AX1818" s="14" t="s">
        <v>73</v>
      </c>
      <c r="AY1818" s="250" t="s">
        <v>136</v>
      </c>
    </row>
    <row r="1819" s="15" customFormat="1">
      <c r="A1819" s="15"/>
      <c r="B1819" s="251"/>
      <c r="C1819" s="252"/>
      <c r="D1819" s="231" t="s">
        <v>146</v>
      </c>
      <c r="E1819" s="253" t="s">
        <v>1</v>
      </c>
      <c r="F1819" s="254" t="s">
        <v>159</v>
      </c>
      <c r="G1819" s="252"/>
      <c r="H1819" s="255">
        <v>146.80099999999999</v>
      </c>
      <c r="I1819" s="256"/>
      <c r="J1819" s="252"/>
      <c r="K1819" s="252"/>
      <c r="L1819" s="257"/>
      <c r="M1819" s="258"/>
      <c r="N1819" s="259"/>
      <c r="O1819" s="259"/>
      <c r="P1819" s="259"/>
      <c r="Q1819" s="259"/>
      <c r="R1819" s="259"/>
      <c r="S1819" s="259"/>
      <c r="T1819" s="260"/>
      <c r="U1819" s="15"/>
      <c r="V1819" s="15"/>
      <c r="W1819" s="15"/>
      <c r="X1819" s="15"/>
      <c r="Y1819" s="15"/>
      <c r="Z1819" s="15"/>
      <c r="AA1819" s="15"/>
      <c r="AB1819" s="15"/>
      <c r="AC1819" s="15"/>
      <c r="AD1819" s="15"/>
      <c r="AE1819" s="15"/>
      <c r="AT1819" s="261" t="s">
        <v>146</v>
      </c>
      <c r="AU1819" s="261" t="s">
        <v>144</v>
      </c>
      <c r="AV1819" s="15" t="s">
        <v>143</v>
      </c>
      <c r="AW1819" s="15" t="s">
        <v>30</v>
      </c>
      <c r="AX1819" s="15" t="s">
        <v>81</v>
      </c>
      <c r="AY1819" s="261" t="s">
        <v>136</v>
      </c>
    </row>
    <row r="1820" s="2" customFormat="1" ht="24.15" customHeight="1">
      <c r="A1820" s="38"/>
      <c r="B1820" s="39"/>
      <c r="C1820" s="215" t="s">
        <v>2018</v>
      </c>
      <c r="D1820" s="215" t="s">
        <v>139</v>
      </c>
      <c r="E1820" s="216" t="s">
        <v>2019</v>
      </c>
      <c r="F1820" s="217" t="s">
        <v>2020</v>
      </c>
      <c r="G1820" s="218" t="s">
        <v>176</v>
      </c>
      <c r="H1820" s="219">
        <v>30.260999999999999</v>
      </c>
      <c r="I1820" s="220"/>
      <c r="J1820" s="221">
        <f>ROUND(I1820*H1820,2)</f>
        <v>0</v>
      </c>
      <c r="K1820" s="222"/>
      <c r="L1820" s="44"/>
      <c r="M1820" s="223" t="s">
        <v>1</v>
      </c>
      <c r="N1820" s="224" t="s">
        <v>39</v>
      </c>
      <c r="O1820" s="91"/>
      <c r="P1820" s="225">
        <f>O1820*H1820</f>
        <v>0</v>
      </c>
      <c r="Q1820" s="225">
        <v>0</v>
      </c>
      <c r="R1820" s="225">
        <f>Q1820*H1820</f>
        <v>0</v>
      </c>
      <c r="S1820" s="225">
        <v>0</v>
      </c>
      <c r="T1820" s="226">
        <f>S1820*H1820</f>
        <v>0</v>
      </c>
      <c r="U1820" s="38"/>
      <c r="V1820" s="38"/>
      <c r="W1820" s="38"/>
      <c r="X1820" s="38"/>
      <c r="Y1820" s="38"/>
      <c r="Z1820" s="38"/>
      <c r="AA1820" s="38"/>
      <c r="AB1820" s="38"/>
      <c r="AC1820" s="38"/>
      <c r="AD1820" s="38"/>
      <c r="AE1820" s="38"/>
      <c r="AR1820" s="227" t="s">
        <v>277</v>
      </c>
      <c r="AT1820" s="227" t="s">
        <v>139</v>
      </c>
      <c r="AU1820" s="227" t="s">
        <v>144</v>
      </c>
      <c r="AY1820" s="17" t="s">
        <v>136</v>
      </c>
      <c r="BE1820" s="228">
        <f>IF(N1820="základní",J1820,0)</f>
        <v>0</v>
      </c>
      <c r="BF1820" s="228">
        <f>IF(N1820="snížená",J1820,0)</f>
        <v>0</v>
      </c>
      <c r="BG1820" s="228">
        <f>IF(N1820="zákl. přenesená",J1820,0)</f>
        <v>0</v>
      </c>
      <c r="BH1820" s="228">
        <f>IF(N1820="sníž. přenesená",J1820,0)</f>
        <v>0</v>
      </c>
      <c r="BI1820" s="228">
        <f>IF(N1820="nulová",J1820,0)</f>
        <v>0</v>
      </c>
      <c r="BJ1820" s="17" t="s">
        <v>144</v>
      </c>
      <c r="BK1820" s="228">
        <f>ROUND(I1820*H1820,2)</f>
        <v>0</v>
      </c>
      <c r="BL1820" s="17" t="s">
        <v>277</v>
      </c>
      <c r="BM1820" s="227" t="s">
        <v>2021</v>
      </c>
    </row>
    <row r="1821" s="13" customFormat="1">
      <c r="A1821" s="13"/>
      <c r="B1821" s="229"/>
      <c r="C1821" s="230"/>
      <c r="D1821" s="231" t="s">
        <v>146</v>
      </c>
      <c r="E1821" s="232" t="s">
        <v>1</v>
      </c>
      <c r="F1821" s="233" t="s">
        <v>1975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146</v>
      </c>
      <c r="AU1821" s="239" t="s">
        <v>144</v>
      </c>
      <c r="AV1821" s="13" t="s">
        <v>81</v>
      </c>
      <c r="AW1821" s="13" t="s">
        <v>30</v>
      </c>
      <c r="AX1821" s="13" t="s">
        <v>73</v>
      </c>
      <c r="AY1821" s="239" t="s">
        <v>136</v>
      </c>
    </row>
    <row r="1822" s="13" customFormat="1">
      <c r="A1822" s="13"/>
      <c r="B1822" s="229"/>
      <c r="C1822" s="230"/>
      <c r="D1822" s="231" t="s">
        <v>146</v>
      </c>
      <c r="E1822" s="232" t="s">
        <v>1</v>
      </c>
      <c r="F1822" s="233" t="s">
        <v>214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146</v>
      </c>
      <c r="AU1822" s="239" t="s">
        <v>144</v>
      </c>
      <c r="AV1822" s="13" t="s">
        <v>81</v>
      </c>
      <c r="AW1822" s="13" t="s">
        <v>30</v>
      </c>
      <c r="AX1822" s="13" t="s">
        <v>73</v>
      </c>
      <c r="AY1822" s="239" t="s">
        <v>136</v>
      </c>
    </row>
    <row r="1823" s="14" customFormat="1">
      <c r="A1823" s="14"/>
      <c r="B1823" s="240"/>
      <c r="C1823" s="241"/>
      <c r="D1823" s="231" t="s">
        <v>146</v>
      </c>
      <c r="E1823" s="242" t="s">
        <v>1</v>
      </c>
      <c r="F1823" s="243" t="s">
        <v>215</v>
      </c>
      <c r="G1823" s="241"/>
      <c r="H1823" s="244">
        <v>5.0190000000000001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146</v>
      </c>
      <c r="AU1823" s="250" t="s">
        <v>144</v>
      </c>
      <c r="AV1823" s="14" t="s">
        <v>144</v>
      </c>
      <c r="AW1823" s="14" t="s">
        <v>30</v>
      </c>
      <c r="AX1823" s="14" t="s">
        <v>73</v>
      </c>
      <c r="AY1823" s="250" t="s">
        <v>136</v>
      </c>
    </row>
    <row r="1824" s="13" customFormat="1">
      <c r="A1824" s="13"/>
      <c r="B1824" s="229"/>
      <c r="C1824" s="230"/>
      <c r="D1824" s="231" t="s">
        <v>146</v>
      </c>
      <c r="E1824" s="232" t="s">
        <v>1</v>
      </c>
      <c r="F1824" s="233" t="s">
        <v>216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146</v>
      </c>
      <c r="AU1824" s="239" t="s">
        <v>144</v>
      </c>
      <c r="AV1824" s="13" t="s">
        <v>81</v>
      </c>
      <c r="AW1824" s="13" t="s">
        <v>30</v>
      </c>
      <c r="AX1824" s="13" t="s">
        <v>73</v>
      </c>
      <c r="AY1824" s="239" t="s">
        <v>136</v>
      </c>
    </row>
    <row r="1825" s="14" customFormat="1">
      <c r="A1825" s="14"/>
      <c r="B1825" s="240"/>
      <c r="C1825" s="241"/>
      <c r="D1825" s="231" t="s">
        <v>146</v>
      </c>
      <c r="E1825" s="242" t="s">
        <v>1</v>
      </c>
      <c r="F1825" s="243" t="s">
        <v>217</v>
      </c>
      <c r="G1825" s="241"/>
      <c r="H1825" s="244">
        <v>3.7189999999999999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146</v>
      </c>
      <c r="AU1825" s="250" t="s">
        <v>144</v>
      </c>
      <c r="AV1825" s="14" t="s">
        <v>144</v>
      </c>
      <c r="AW1825" s="14" t="s">
        <v>30</v>
      </c>
      <c r="AX1825" s="14" t="s">
        <v>73</v>
      </c>
      <c r="AY1825" s="250" t="s">
        <v>136</v>
      </c>
    </row>
    <row r="1826" s="13" customFormat="1">
      <c r="A1826" s="13"/>
      <c r="B1826" s="229"/>
      <c r="C1826" s="230"/>
      <c r="D1826" s="231" t="s">
        <v>146</v>
      </c>
      <c r="E1826" s="232" t="s">
        <v>1</v>
      </c>
      <c r="F1826" s="233" t="s">
        <v>218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146</v>
      </c>
      <c r="AU1826" s="239" t="s">
        <v>144</v>
      </c>
      <c r="AV1826" s="13" t="s">
        <v>81</v>
      </c>
      <c r="AW1826" s="13" t="s">
        <v>30</v>
      </c>
      <c r="AX1826" s="13" t="s">
        <v>73</v>
      </c>
      <c r="AY1826" s="239" t="s">
        <v>136</v>
      </c>
    </row>
    <row r="1827" s="14" customFormat="1">
      <c r="A1827" s="14"/>
      <c r="B1827" s="240"/>
      <c r="C1827" s="241"/>
      <c r="D1827" s="231" t="s">
        <v>146</v>
      </c>
      <c r="E1827" s="242" t="s">
        <v>1</v>
      </c>
      <c r="F1827" s="243" t="s">
        <v>219</v>
      </c>
      <c r="G1827" s="241"/>
      <c r="H1827" s="244">
        <v>1.6000000000000001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146</v>
      </c>
      <c r="AU1827" s="250" t="s">
        <v>144</v>
      </c>
      <c r="AV1827" s="14" t="s">
        <v>144</v>
      </c>
      <c r="AW1827" s="14" t="s">
        <v>30</v>
      </c>
      <c r="AX1827" s="14" t="s">
        <v>73</v>
      </c>
      <c r="AY1827" s="250" t="s">
        <v>136</v>
      </c>
    </row>
    <row r="1828" s="13" customFormat="1">
      <c r="A1828" s="13"/>
      <c r="B1828" s="229"/>
      <c r="C1828" s="230"/>
      <c r="D1828" s="231" t="s">
        <v>146</v>
      </c>
      <c r="E1828" s="232" t="s">
        <v>1</v>
      </c>
      <c r="F1828" s="233" t="s">
        <v>1976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146</v>
      </c>
      <c r="AU1828" s="239" t="s">
        <v>144</v>
      </c>
      <c r="AV1828" s="13" t="s">
        <v>81</v>
      </c>
      <c r="AW1828" s="13" t="s">
        <v>30</v>
      </c>
      <c r="AX1828" s="13" t="s">
        <v>73</v>
      </c>
      <c r="AY1828" s="239" t="s">
        <v>136</v>
      </c>
    </row>
    <row r="1829" s="13" customFormat="1">
      <c r="A1829" s="13"/>
      <c r="B1829" s="229"/>
      <c r="C1829" s="230"/>
      <c r="D1829" s="231" t="s">
        <v>146</v>
      </c>
      <c r="E1829" s="232" t="s">
        <v>1</v>
      </c>
      <c r="F1829" s="233" t="s">
        <v>216</v>
      </c>
      <c r="G1829" s="230"/>
      <c r="H1829" s="232" t="s">
        <v>1</v>
      </c>
      <c r="I1829" s="234"/>
      <c r="J1829" s="230"/>
      <c r="K1829" s="230"/>
      <c r="L1829" s="235"/>
      <c r="M1829" s="236"/>
      <c r="N1829" s="237"/>
      <c r="O1829" s="237"/>
      <c r="P1829" s="237"/>
      <c r="Q1829" s="237"/>
      <c r="R1829" s="237"/>
      <c r="S1829" s="237"/>
      <c r="T1829" s="238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39" t="s">
        <v>146</v>
      </c>
      <c r="AU1829" s="239" t="s">
        <v>144</v>
      </c>
      <c r="AV1829" s="13" t="s">
        <v>81</v>
      </c>
      <c r="AW1829" s="13" t="s">
        <v>30</v>
      </c>
      <c r="AX1829" s="13" t="s">
        <v>73</v>
      </c>
      <c r="AY1829" s="239" t="s">
        <v>136</v>
      </c>
    </row>
    <row r="1830" s="14" customFormat="1">
      <c r="A1830" s="14"/>
      <c r="B1830" s="240"/>
      <c r="C1830" s="241"/>
      <c r="D1830" s="231" t="s">
        <v>146</v>
      </c>
      <c r="E1830" s="242" t="s">
        <v>1</v>
      </c>
      <c r="F1830" s="243" t="s">
        <v>260</v>
      </c>
      <c r="G1830" s="241"/>
      <c r="H1830" s="244">
        <v>21.091999999999999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0" t="s">
        <v>146</v>
      </c>
      <c r="AU1830" s="250" t="s">
        <v>144</v>
      </c>
      <c r="AV1830" s="14" t="s">
        <v>144</v>
      </c>
      <c r="AW1830" s="14" t="s">
        <v>30</v>
      </c>
      <c r="AX1830" s="14" t="s">
        <v>73</v>
      </c>
      <c r="AY1830" s="250" t="s">
        <v>136</v>
      </c>
    </row>
    <row r="1831" s="13" customFormat="1">
      <c r="A1831" s="13"/>
      <c r="B1831" s="229"/>
      <c r="C1831" s="230"/>
      <c r="D1831" s="231" t="s">
        <v>146</v>
      </c>
      <c r="E1831" s="232" t="s">
        <v>1</v>
      </c>
      <c r="F1831" s="233" t="s">
        <v>218</v>
      </c>
      <c r="G1831" s="230"/>
      <c r="H1831" s="232" t="s">
        <v>1</v>
      </c>
      <c r="I1831" s="234"/>
      <c r="J1831" s="230"/>
      <c r="K1831" s="230"/>
      <c r="L1831" s="235"/>
      <c r="M1831" s="236"/>
      <c r="N1831" s="237"/>
      <c r="O1831" s="237"/>
      <c r="P1831" s="237"/>
      <c r="Q1831" s="237"/>
      <c r="R1831" s="237"/>
      <c r="S1831" s="237"/>
      <c r="T1831" s="238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T1831" s="239" t="s">
        <v>146</v>
      </c>
      <c r="AU1831" s="239" t="s">
        <v>144</v>
      </c>
      <c r="AV1831" s="13" t="s">
        <v>81</v>
      </c>
      <c r="AW1831" s="13" t="s">
        <v>30</v>
      </c>
      <c r="AX1831" s="13" t="s">
        <v>73</v>
      </c>
      <c r="AY1831" s="239" t="s">
        <v>136</v>
      </c>
    </row>
    <row r="1832" s="14" customFormat="1">
      <c r="A1832" s="14"/>
      <c r="B1832" s="240"/>
      <c r="C1832" s="241"/>
      <c r="D1832" s="231" t="s">
        <v>146</v>
      </c>
      <c r="E1832" s="242" t="s">
        <v>1</v>
      </c>
      <c r="F1832" s="243" t="s">
        <v>261</v>
      </c>
      <c r="G1832" s="241"/>
      <c r="H1832" s="244">
        <v>14.112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4"/>
      <c r="V1832" s="14"/>
      <c r="W1832" s="14"/>
      <c r="X1832" s="14"/>
      <c r="Y1832" s="14"/>
      <c r="Z1832" s="14"/>
      <c r="AA1832" s="14"/>
      <c r="AB1832" s="14"/>
      <c r="AC1832" s="14"/>
      <c r="AD1832" s="14"/>
      <c r="AE1832" s="14"/>
      <c r="AT1832" s="250" t="s">
        <v>146</v>
      </c>
      <c r="AU1832" s="250" t="s">
        <v>144</v>
      </c>
      <c r="AV1832" s="14" t="s">
        <v>144</v>
      </c>
      <c r="AW1832" s="14" t="s">
        <v>30</v>
      </c>
      <c r="AX1832" s="14" t="s">
        <v>73</v>
      </c>
      <c r="AY1832" s="250" t="s">
        <v>136</v>
      </c>
    </row>
    <row r="1833" s="13" customFormat="1">
      <c r="A1833" s="13"/>
      <c r="B1833" s="229"/>
      <c r="C1833" s="230"/>
      <c r="D1833" s="231" t="s">
        <v>146</v>
      </c>
      <c r="E1833" s="232" t="s">
        <v>1</v>
      </c>
      <c r="F1833" s="233" t="s">
        <v>264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146</v>
      </c>
      <c r="AU1833" s="239" t="s">
        <v>144</v>
      </c>
      <c r="AV1833" s="13" t="s">
        <v>81</v>
      </c>
      <c r="AW1833" s="13" t="s">
        <v>30</v>
      </c>
      <c r="AX1833" s="13" t="s">
        <v>73</v>
      </c>
      <c r="AY1833" s="239" t="s">
        <v>136</v>
      </c>
    </row>
    <row r="1834" s="14" customFormat="1">
      <c r="A1834" s="14"/>
      <c r="B1834" s="240"/>
      <c r="C1834" s="241"/>
      <c r="D1834" s="231" t="s">
        <v>146</v>
      </c>
      <c r="E1834" s="242" t="s">
        <v>1</v>
      </c>
      <c r="F1834" s="243" t="s">
        <v>265</v>
      </c>
      <c r="G1834" s="241"/>
      <c r="H1834" s="244">
        <v>-15.281000000000001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146</v>
      </c>
      <c r="AU1834" s="250" t="s">
        <v>144</v>
      </c>
      <c r="AV1834" s="14" t="s">
        <v>144</v>
      </c>
      <c r="AW1834" s="14" t="s">
        <v>30</v>
      </c>
      <c r="AX1834" s="14" t="s">
        <v>73</v>
      </c>
      <c r="AY1834" s="250" t="s">
        <v>136</v>
      </c>
    </row>
    <row r="1835" s="15" customFormat="1">
      <c r="A1835" s="15"/>
      <c r="B1835" s="251"/>
      <c r="C1835" s="252"/>
      <c r="D1835" s="231" t="s">
        <v>146</v>
      </c>
      <c r="E1835" s="253" t="s">
        <v>1</v>
      </c>
      <c r="F1835" s="254" t="s">
        <v>159</v>
      </c>
      <c r="G1835" s="252"/>
      <c r="H1835" s="255">
        <v>30.260999999999999</v>
      </c>
      <c r="I1835" s="256"/>
      <c r="J1835" s="252"/>
      <c r="K1835" s="252"/>
      <c r="L1835" s="257"/>
      <c r="M1835" s="258"/>
      <c r="N1835" s="259"/>
      <c r="O1835" s="259"/>
      <c r="P1835" s="259"/>
      <c r="Q1835" s="259"/>
      <c r="R1835" s="259"/>
      <c r="S1835" s="259"/>
      <c r="T1835" s="260"/>
      <c r="U1835" s="15"/>
      <c r="V1835" s="15"/>
      <c r="W1835" s="15"/>
      <c r="X1835" s="15"/>
      <c r="Y1835" s="15"/>
      <c r="Z1835" s="15"/>
      <c r="AA1835" s="15"/>
      <c r="AB1835" s="15"/>
      <c r="AC1835" s="15"/>
      <c r="AD1835" s="15"/>
      <c r="AE1835" s="15"/>
      <c r="AT1835" s="261" t="s">
        <v>146</v>
      </c>
      <c r="AU1835" s="261" t="s">
        <v>144</v>
      </c>
      <c r="AV1835" s="15" t="s">
        <v>143</v>
      </c>
      <c r="AW1835" s="15" t="s">
        <v>30</v>
      </c>
      <c r="AX1835" s="15" t="s">
        <v>81</v>
      </c>
      <c r="AY1835" s="261" t="s">
        <v>136</v>
      </c>
    </row>
    <row r="1836" s="12" customFormat="1" ht="25.92" customHeight="1">
      <c r="A1836" s="12"/>
      <c r="B1836" s="199"/>
      <c r="C1836" s="200"/>
      <c r="D1836" s="201" t="s">
        <v>72</v>
      </c>
      <c r="E1836" s="202" t="s">
        <v>2022</v>
      </c>
      <c r="F1836" s="202" t="s">
        <v>2023</v>
      </c>
      <c r="G1836" s="200"/>
      <c r="H1836" s="200"/>
      <c r="I1836" s="203"/>
      <c r="J1836" s="204">
        <f>BK1836</f>
        <v>0</v>
      </c>
      <c r="K1836" s="200"/>
      <c r="L1836" s="205"/>
      <c r="M1836" s="206"/>
      <c r="N1836" s="207"/>
      <c r="O1836" s="207"/>
      <c r="P1836" s="208">
        <f>P1837+P1839+P1843</f>
        <v>0</v>
      </c>
      <c r="Q1836" s="207"/>
      <c r="R1836" s="208">
        <f>R1837+R1839+R1843</f>
        <v>0</v>
      </c>
      <c r="S1836" s="207"/>
      <c r="T1836" s="209">
        <f>T1837+T1839+T1843</f>
        <v>0</v>
      </c>
      <c r="U1836" s="12"/>
      <c r="V1836" s="12"/>
      <c r="W1836" s="12"/>
      <c r="X1836" s="12"/>
      <c r="Y1836" s="12"/>
      <c r="Z1836" s="12"/>
      <c r="AA1836" s="12"/>
      <c r="AB1836" s="12"/>
      <c r="AC1836" s="12"/>
      <c r="AD1836" s="12"/>
      <c r="AE1836" s="12"/>
      <c r="AR1836" s="210" t="s">
        <v>173</v>
      </c>
      <c r="AT1836" s="211" t="s">
        <v>72</v>
      </c>
      <c r="AU1836" s="211" t="s">
        <v>73</v>
      </c>
      <c r="AY1836" s="210" t="s">
        <v>136</v>
      </c>
      <c r="BK1836" s="212">
        <f>BK1837+BK1839+BK1843</f>
        <v>0</v>
      </c>
    </row>
    <row r="1837" s="12" customFormat="1" ht="22.8" customHeight="1">
      <c r="A1837" s="12"/>
      <c r="B1837" s="199"/>
      <c r="C1837" s="200"/>
      <c r="D1837" s="201" t="s">
        <v>72</v>
      </c>
      <c r="E1837" s="213" t="s">
        <v>2024</v>
      </c>
      <c r="F1837" s="213" t="s">
        <v>2025</v>
      </c>
      <c r="G1837" s="200"/>
      <c r="H1837" s="200"/>
      <c r="I1837" s="203"/>
      <c r="J1837" s="214">
        <f>BK1837</f>
        <v>0</v>
      </c>
      <c r="K1837" s="200"/>
      <c r="L1837" s="205"/>
      <c r="M1837" s="206"/>
      <c r="N1837" s="207"/>
      <c r="O1837" s="207"/>
      <c r="P1837" s="208">
        <f>P1838</f>
        <v>0</v>
      </c>
      <c r="Q1837" s="207"/>
      <c r="R1837" s="208">
        <f>R1838</f>
        <v>0</v>
      </c>
      <c r="S1837" s="207"/>
      <c r="T1837" s="209">
        <f>T1838</f>
        <v>0</v>
      </c>
      <c r="U1837" s="12"/>
      <c r="V1837" s="12"/>
      <c r="W1837" s="12"/>
      <c r="X1837" s="12"/>
      <c r="Y1837" s="12"/>
      <c r="Z1837" s="12"/>
      <c r="AA1837" s="12"/>
      <c r="AB1837" s="12"/>
      <c r="AC1837" s="12"/>
      <c r="AD1837" s="12"/>
      <c r="AE1837" s="12"/>
      <c r="AR1837" s="210" t="s">
        <v>173</v>
      </c>
      <c r="AT1837" s="211" t="s">
        <v>72</v>
      </c>
      <c r="AU1837" s="211" t="s">
        <v>81</v>
      </c>
      <c r="AY1837" s="210" t="s">
        <v>136</v>
      </c>
      <c r="BK1837" s="212">
        <f>BK1838</f>
        <v>0</v>
      </c>
    </row>
    <row r="1838" s="2" customFormat="1" ht="16.5" customHeight="1">
      <c r="A1838" s="38"/>
      <c r="B1838" s="39"/>
      <c r="C1838" s="215" t="s">
        <v>2026</v>
      </c>
      <c r="D1838" s="215" t="s">
        <v>139</v>
      </c>
      <c r="E1838" s="216" t="s">
        <v>2027</v>
      </c>
      <c r="F1838" s="217" t="s">
        <v>2025</v>
      </c>
      <c r="G1838" s="218" t="s">
        <v>2028</v>
      </c>
      <c r="H1838" s="219">
        <v>45</v>
      </c>
      <c r="I1838" s="220"/>
      <c r="J1838" s="221">
        <f>ROUND(I1838*H1838,2)</f>
        <v>0</v>
      </c>
      <c r="K1838" s="222"/>
      <c r="L1838" s="44"/>
      <c r="M1838" s="223" t="s">
        <v>1</v>
      </c>
      <c r="N1838" s="224" t="s">
        <v>39</v>
      </c>
      <c r="O1838" s="91"/>
      <c r="P1838" s="225">
        <f>O1838*H1838</f>
        <v>0</v>
      </c>
      <c r="Q1838" s="225">
        <v>0</v>
      </c>
      <c r="R1838" s="225">
        <f>Q1838*H1838</f>
        <v>0</v>
      </c>
      <c r="S1838" s="225">
        <v>0</v>
      </c>
      <c r="T1838" s="226">
        <f>S1838*H1838</f>
        <v>0</v>
      </c>
      <c r="U1838" s="38"/>
      <c r="V1838" s="38"/>
      <c r="W1838" s="38"/>
      <c r="X1838" s="38"/>
      <c r="Y1838" s="38"/>
      <c r="Z1838" s="38"/>
      <c r="AA1838" s="38"/>
      <c r="AB1838" s="38"/>
      <c r="AC1838" s="38"/>
      <c r="AD1838" s="38"/>
      <c r="AE1838" s="38"/>
      <c r="AR1838" s="227" t="s">
        <v>2029</v>
      </c>
      <c r="AT1838" s="227" t="s">
        <v>139</v>
      </c>
      <c r="AU1838" s="227" t="s">
        <v>144</v>
      </c>
      <c r="AY1838" s="17" t="s">
        <v>136</v>
      </c>
      <c r="BE1838" s="228">
        <f>IF(N1838="základní",J1838,0)</f>
        <v>0</v>
      </c>
      <c r="BF1838" s="228">
        <f>IF(N1838="snížená",J1838,0)</f>
        <v>0</v>
      </c>
      <c r="BG1838" s="228">
        <f>IF(N1838="zákl. přenesená",J1838,0)</f>
        <v>0</v>
      </c>
      <c r="BH1838" s="228">
        <f>IF(N1838="sníž. přenesená",J1838,0)</f>
        <v>0</v>
      </c>
      <c r="BI1838" s="228">
        <f>IF(N1838="nulová",J1838,0)</f>
        <v>0</v>
      </c>
      <c r="BJ1838" s="17" t="s">
        <v>144</v>
      </c>
      <c r="BK1838" s="228">
        <f>ROUND(I1838*H1838,2)</f>
        <v>0</v>
      </c>
      <c r="BL1838" s="17" t="s">
        <v>2029</v>
      </c>
      <c r="BM1838" s="227" t="s">
        <v>2030</v>
      </c>
    </row>
    <row r="1839" s="12" customFormat="1" ht="22.8" customHeight="1">
      <c r="A1839" s="12"/>
      <c r="B1839" s="199"/>
      <c r="C1839" s="200"/>
      <c r="D1839" s="201" t="s">
        <v>72</v>
      </c>
      <c r="E1839" s="213" t="s">
        <v>2031</v>
      </c>
      <c r="F1839" s="213" t="s">
        <v>2032</v>
      </c>
      <c r="G1839" s="200"/>
      <c r="H1839" s="200"/>
      <c r="I1839" s="203"/>
      <c r="J1839" s="214">
        <f>BK1839</f>
        <v>0</v>
      </c>
      <c r="K1839" s="200"/>
      <c r="L1839" s="205"/>
      <c r="M1839" s="206"/>
      <c r="N1839" s="207"/>
      <c r="O1839" s="207"/>
      <c r="P1839" s="208">
        <f>SUM(P1840:P1842)</f>
        <v>0</v>
      </c>
      <c r="Q1839" s="207"/>
      <c r="R1839" s="208">
        <f>SUM(R1840:R1842)</f>
        <v>0</v>
      </c>
      <c r="S1839" s="207"/>
      <c r="T1839" s="209">
        <f>SUM(T1840:T1842)</f>
        <v>0</v>
      </c>
      <c r="U1839" s="12"/>
      <c r="V1839" s="12"/>
      <c r="W1839" s="12"/>
      <c r="X1839" s="12"/>
      <c r="Y1839" s="12"/>
      <c r="Z1839" s="12"/>
      <c r="AA1839" s="12"/>
      <c r="AB1839" s="12"/>
      <c r="AC1839" s="12"/>
      <c r="AD1839" s="12"/>
      <c r="AE1839" s="12"/>
      <c r="AR1839" s="210" t="s">
        <v>173</v>
      </c>
      <c r="AT1839" s="211" t="s">
        <v>72</v>
      </c>
      <c r="AU1839" s="211" t="s">
        <v>81</v>
      </c>
      <c r="AY1839" s="210" t="s">
        <v>136</v>
      </c>
      <c r="BK1839" s="212">
        <f>SUM(BK1840:BK1842)</f>
        <v>0</v>
      </c>
    </row>
    <row r="1840" s="2" customFormat="1" ht="16.5" customHeight="1">
      <c r="A1840" s="38"/>
      <c r="B1840" s="39"/>
      <c r="C1840" s="215" t="s">
        <v>2033</v>
      </c>
      <c r="D1840" s="215" t="s">
        <v>139</v>
      </c>
      <c r="E1840" s="216" t="s">
        <v>2034</v>
      </c>
      <c r="F1840" s="217" t="s">
        <v>2035</v>
      </c>
      <c r="G1840" s="218" t="s">
        <v>999</v>
      </c>
      <c r="H1840" s="219">
        <v>1</v>
      </c>
      <c r="I1840" s="220"/>
      <c r="J1840" s="221">
        <f>ROUND(I1840*H1840,2)</f>
        <v>0</v>
      </c>
      <c r="K1840" s="222"/>
      <c r="L1840" s="44"/>
      <c r="M1840" s="223" t="s">
        <v>1</v>
      </c>
      <c r="N1840" s="224" t="s">
        <v>39</v>
      </c>
      <c r="O1840" s="91"/>
      <c r="P1840" s="225">
        <f>O1840*H1840</f>
        <v>0</v>
      </c>
      <c r="Q1840" s="225">
        <v>0</v>
      </c>
      <c r="R1840" s="225">
        <f>Q1840*H1840</f>
        <v>0</v>
      </c>
      <c r="S1840" s="225">
        <v>0</v>
      </c>
      <c r="T1840" s="226">
        <f>S1840*H1840</f>
        <v>0</v>
      </c>
      <c r="U1840" s="38"/>
      <c r="V1840" s="38"/>
      <c r="W1840" s="38"/>
      <c r="X1840" s="38"/>
      <c r="Y1840" s="38"/>
      <c r="Z1840" s="38"/>
      <c r="AA1840" s="38"/>
      <c r="AB1840" s="38"/>
      <c r="AC1840" s="38"/>
      <c r="AD1840" s="38"/>
      <c r="AE1840" s="38"/>
      <c r="AR1840" s="227" t="s">
        <v>2029</v>
      </c>
      <c r="AT1840" s="227" t="s">
        <v>139</v>
      </c>
      <c r="AU1840" s="227" t="s">
        <v>144</v>
      </c>
      <c r="AY1840" s="17" t="s">
        <v>136</v>
      </c>
      <c r="BE1840" s="228">
        <f>IF(N1840="základní",J1840,0)</f>
        <v>0</v>
      </c>
      <c r="BF1840" s="228">
        <f>IF(N1840="snížená",J1840,0)</f>
        <v>0</v>
      </c>
      <c r="BG1840" s="228">
        <f>IF(N1840="zákl. přenesená",J1840,0)</f>
        <v>0</v>
      </c>
      <c r="BH1840" s="228">
        <f>IF(N1840="sníž. přenesená",J1840,0)</f>
        <v>0</v>
      </c>
      <c r="BI1840" s="228">
        <f>IF(N1840="nulová",J1840,0)</f>
        <v>0</v>
      </c>
      <c r="BJ1840" s="17" t="s">
        <v>144</v>
      </c>
      <c r="BK1840" s="228">
        <f>ROUND(I1840*H1840,2)</f>
        <v>0</v>
      </c>
      <c r="BL1840" s="17" t="s">
        <v>2029</v>
      </c>
      <c r="BM1840" s="227" t="s">
        <v>2036</v>
      </c>
    </row>
    <row r="1841" s="14" customFormat="1">
      <c r="A1841" s="14"/>
      <c r="B1841" s="240"/>
      <c r="C1841" s="241"/>
      <c r="D1841" s="231" t="s">
        <v>146</v>
      </c>
      <c r="E1841" s="242" t="s">
        <v>1</v>
      </c>
      <c r="F1841" s="243" t="s">
        <v>81</v>
      </c>
      <c r="G1841" s="241"/>
      <c r="H1841" s="244">
        <v>1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4"/>
      <c r="V1841" s="14"/>
      <c r="W1841" s="14"/>
      <c r="X1841" s="14"/>
      <c r="Y1841" s="14"/>
      <c r="Z1841" s="14"/>
      <c r="AA1841" s="14"/>
      <c r="AB1841" s="14"/>
      <c r="AC1841" s="14"/>
      <c r="AD1841" s="14"/>
      <c r="AE1841" s="14"/>
      <c r="AT1841" s="250" t="s">
        <v>146</v>
      </c>
      <c r="AU1841" s="250" t="s">
        <v>144</v>
      </c>
      <c r="AV1841" s="14" t="s">
        <v>144</v>
      </c>
      <c r="AW1841" s="14" t="s">
        <v>30</v>
      </c>
      <c r="AX1841" s="14" t="s">
        <v>81</v>
      </c>
      <c r="AY1841" s="250" t="s">
        <v>136</v>
      </c>
    </row>
    <row r="1842" s="2" customFormat="1" ht="16.5" customHeight="1">
      <c r="A1842" s="38"/>
      <c r="B1842" s="39"/>
      <c r="C1842" s="215" t="s">
        <v>2037</v>
      </c>
      <c r="D1842" s="215" t="s">
        <v>139</v>
      </c>
      <c r="E1842" s="216" t="s">
        <v>2038</v>
      </c>
      <c r="F1842" s="217" t="s">
        <v>2039</v>
      </c>
      <c r="G1842" s="218" t="s">
        <v>999</v>
      </c>
      <c r="H1842" s="219">
        <v>1</v>
      </c>
      <c r="I1842" s="220"/>
      <c r="J1842" s="221">
        <f>ROUND(I1842*H1842,2)</f>
        <v>0</v>
      </c>
      <c r="K1842" s="222"/>
      <c r="L1842" s="44"/>
      <c r="M1842" s="223" t="s">
        <v>1</v>
      </c>
      <c r="N1842" s="224" t="s">
        <v>39</v>
      </c>
      <c r="O1842" s="91"/>
      <c r="P1842" s="225">
        <f>O1842*H1842</f>
        <v>0</v>
      </c>
      <c r="Q1842" s="225">
        <v>0</v>
      </c>
      <c r="R1842" s="225">
        <f>Q1842*H1842</f>
        <v>0</v>
      </c>
      <c r="S1842" s="225">
        <v>0</v>
      </c>
      <c r="T1842" s="226">
        <f>S1842*H1842</f>
        <v>0</v>
      </c>
      <c r="U1842" s="38"/>
      <c r="V1842" s="38"/>
      <c r="W1842" s="38"/>
      <c r="X1842" s="38"/>
      <c r="Y1842" s="38"/>
      <c r="Z1842" s="38"/>
      <c r="AA1842" s="38"/>
      <c r="AB1842" s="38"/>
      <c r="AC1842" s="38"/>
      <c r="AD1842" s="38"/>
      <c r="AE1842" s="38"/>
      <c r="AR1842" s="227" t="s">
        <v>2029</v>
      </c>
      <c r="AT1842" s="227" t="s">
        <v>139</v>
      </c>
      <c r="AU1842" s="227" t="s">
        <v>144</v>
      </c>
      <c r="AY1842" s="17" t="s">
        <v>136</v>
      </c>
      <c r="BE1842" s="228">
        <f>IF(N1842="základní",J1842,0)</f>
        <v>0</v>
      </c>
      <c r="BF1842" s="228">
        <f>IF(N1842="snížená",J1842,0)</f>
        <v>0</v>
      </c>
      <c r="BG1842" s="228">
        <f>IF(N1842="zákl. přenesená",J1842,0)</f>
        <v>0</v>
      </c>
      <c r="BH1842" s="228">
        <f>IF(N1842="sníž. přenesená",J1842,0)</f>
        <v>0</v>
      </c>
      <c r="BI1842" s="228">
        <f>IF(N1842="nulová",J1842,0)</f>
        <v>0</v>
      </c>
      <c r="BJ1842" s="17" t="s">
        <v>144</v>
      </c>
      <c r="BK1842" s="228">
        <f>ROUND(I1842*H1842,2)</f>
        <v>0</v>
      </c>
      <c r="BL1842" s="17" t="s">
        <v>2029</v>
      </c>
      <c r="BM1842" s="227" t="s">
        <v>2040</v>
      </c>
    </row>
    <row r="1843" s="12" customFormat="1" ht="22.8" customHeight="1">
      <c r="A1843" s="12"/>
      <c r="B1843" s="199"/>
      <c r="C1843" s="200"/>
      <c r="D1843" s="201" t="s">
        <v>72</v>
      </c>
      <c r="E1843" s="213" t="s">
        <v>2041</v>
      </c>
      <c r="F1843" s="213" t="s">
        <v>2042</v>
      </c>
      <c r="G1843" s="200"/>
      <c r="H1843" s="200"/>
      <c r="I1843" s="203"/>
      <c r="J1843" s="214">
        <f>BK1843</f>
        <v>0</v>
      </c>
      <c r="K1843" s="200"/>
      <c r="L1843" s="205"/>
      <c r="M1843" s="206"/>
      <c r="N1843" s="207"/>
      <c r="O1843" s="207"/>
      <c r="P1843" s="208">
        <f>P1844</f>
        <v>0</v>
      </c>
      <c r="Q1843" s="207"/>
      <c r="R1843" s="208">
        <f>R1844</f>
        <v>0</v>
      </c>
      <c r="S1843" s="207"/>
      <c r="T1843" s="209">
        <f>T1844</f>
        <v>0</v>
      </c>
      <c r="U1843" s="12"/>
      <c r="V1843" s="12"/>
      <c r="W1843" s="12"/>
      <c r="X1843" s="12"/>
      <c r="Y1843" s="12"/>
      <c r="Z1843" s="12"/>
      <c r="AA1843" s="12"/>
      <c r="AB1843" s="12"/>
      <c r="AC1843" s="12"/>
      <c r="AD1843" s="12"/>
      <c r="AE1843" s="12"/>
      <c r="AR1843" s="210" t="s">
        <v>173</v>
      </c>
      <c r="AT1843" s="211" t="s">
        <v>72</v>
      </c>
      <c r="AU1843" s="211" t="s">
        <v>81</v>
      </c>
      <c r="AY1843" s="210" t="s">
        <v>136</v>
      </c>
      <c r="BK1843" s="212">
        <f>BK1844</f>
        <v>0</v>
      </c>
    </row>
    <row r="1844" s="2" customFormat="1" ht="16.5" customHeight="1">
      <c r="A1844" s="38"/>
      <c r="B1844" s="39"/>
      <c r="C1844" s="215" t="s">
        <v>2043</v>
      </c>
      <c r="D1844" s="215" t="s">
        <v>139</v>
      </c>
      <c r="E1844" s="216" t="s">
        <v>2044</v>
      </c>
      <c r="F1844" s="217" t="s">
        <v>2042</v>
      </c>
      <c r="G1844" s="218" t="s">
        <v>2028</v>
      </c>
      <c r="H1844" s="219">
        <v>45</v>
      </c>
      <c r="I1844" s="220"/>
      <c r="J1844" s="221">
        <f>ROUND(I1844*H1844,2)</f>
        <v>0</v>
      </c>
      <c r="K1844" s="222"/>
      <c r="L1844" s="44"/>
      <c r="M1844" s="273" t="s">
        <v>1</v>
      </c>
      <c r="N1844" s="274" t="s">
        <v>39</v>
      </c>
      <c r="O1844" s="275"/>
      <c r="P1844" s="276">
        <f>O1844*H1844</f>
        <v>0</v>
      </c>
      <c r="Q1844" s="276">
        <v>0</v>
      </c>
      <c r="R1844" s="276">
        <f>Q1844*H1844</f>
        <v>0</v>
      </c>
      <c r="S1844" s="276">
        <v>0</v>
      </c>
      <c r="T1844" s="277">
        <f>S1844*H1844</f>
        <v>0</v>
      </c>
      <c r="U1844" s="38"/>
      <c r="V1844" s="38"/>
      <c r="W1844" s="38"/>
      <c r="X1844" s="38"/>
      <c r="Y1844" s="38"/>
      <c r="Z1844" s="38"/>
      <c r="AA1844" s="38"/>
      <c r="AB1844" s="38"/>
      <c r="AC1844" s="38"/>
      <c r="AD1844" s="38"/>
      <c r="AE1844" s="38"/>
      <c r="AR1844" s="227" t="s">
        <v>2029</v>
      </c>
      <c r="AT1844" s="227" t="s">
        <v>139</v>
      </c>
      <c r="AU1844" s="227" t="s">
        <v>144</v>
      </c>
      <c r="AY1844" s="17" t="s">
        <v>136</v>
      </c>
      <c r="BE1844" s="228">
        <f>IF(N1844="základní",J1844,0)</f>
        <v>0</v>
      </c>
      <c r="BF1844" s="228">
        <f>IF(N1844="snížená",J1844,0)</f>
        <v>0</v>
      </c>
      <c r="BG1844" s="228">
        <f>IF(N1844="zákl. přenesená",J1844,0)</f>
        <v>0</v>
      </c>
      <c r="BH1844" s="228">
        <f>IF(N1844="sníž. přenesená",J1844,0)</f>
        <v>0</v>
      </c>
      <c r="BI1844" s="228">
        <f>IF(N1844="nulová",J1844,0)</f>
        <v>0</v>
      </c>
      <c r="BJ1844" s="17" t="s">
        <v>144</v>
      </c>
      <c r="BK1844" s="228">
        <f>ROUND(I1844*H1844,2)</f>
        <v>0</v>
      </c>
      <c r="BL1844" s="17" t="s">
        <v>2029</v>
      </c>
      <c r="BM1844" s="227" t="s">
        <v>2045</v>
      </c>
    </row>
    <row r="1845" s="2" customFormat="1" ht="6.96" customHeight="1">
      <c r="A1845" s="38"/>
      <c r="B1845" s="66"/>
      <c r="C1845" s="67"/>
      <c r="D1845" s="67"/>
      <c r="E1845" s="67"/>
      <c r="F1845" s="67"/>
      <c r="G1845" s="67"/>
      <c r="H1845" s="67"/>
      <c r="I1845" s="67"/>
      <c r="J1845" s="67"/>
      <c r="K1845" s="67"/>
      <c r="L1845" s="44"/>
      <c r="M1845" s="38"/>
      <c r="O1845" s="38"/>
      <c r="P1845" s="38"/>
      <c r="Q1845" s="38"/>
      <c r="R1845" s="38"/>
      <c r="S1845" s="38"/>
      <c r="T1845" s="38"/>
      <c r="U1845" s="38"/>
      <c r="V1845" s="38"/>
      <c r="W1845" s="38"/>
      <c r="X1845" s="38"/>
      <c r="Y1845" s="38"/>
      <c r="Z1845" s="38"/>
      <c r="AA1845" s="38"/>
      <c r="AB1845" s="38"/>
      <c r="AC1845" s="38"/>
      <c r="AD1845" s="38"/>
      <c r="AE1845" s="38"/>
    </row>
  </sheetData>
  <sheetProtection sheet="1" autoFilter="0" formatColumns="0" formatRows="0" objects="1" scenarios="1" spinCount="100000" saltValue="z6cG9yU40tHAX7H8zaSm+QPOnRgBPbyJnAPkbRYgQbQs5Qg0cTFIrvVYmLuquhZqQXrpUg1GhWynRXD4HFvu0g==" hashValue="5xB6oaQvYYYSnTlYHymc6ZmqWKc6lvdQk5y59LeXFHfs8eVx6mhrPxPkfDVwpmVK3V114emaF6IIyLcK/+k7Ew==" algorithmName="SHA-512" password="CC35"/>
  <autoFilter ref="C145:K1844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2024-06-12T21:00:31Z</dcterms:created>
  <dcterms:modified xsi:type="dcterms:W3CDTF">2024-06-12T21:00:35Z</dcterms:modified>
</cp:coreProperties>
</file>